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arbralltd.sharepoint.com/sites/Anova/Shared Documents/General/Gender Pay Gap/"/>
    </mc:Choice>
  </mc:AlternateContent>
  <xr:revisionPtr revIDLastSave="402" documentId="8_{CBCA984F-5756-4A91-8F7B-9EDBBBA03ED4}" xr6:coauthVersionLast="47" xr6:coauthVersionMax="47" xr10:uidLastSave="{57DD4126-5A3A-4005-90E6-7486B2AB24DC}"/>
  <workbookProtection lockStructure="1"/>
  <bookViews>
    <workbookView xWindow="-120" yWindow="-16320" windowWidth="29040" windowHeight="15720" xr2:uid="{3EDAF2BC-87F9-473A-B0A4-C1F97B0A634B}"/>
  </bookViews>
  <sheets>
    <sheet name="Data" sheetId="4" r:id="rId1"/>
    <sheet name="Calculator" sheetId="6" r:id="rId2"/>
    <sheet name="Definitions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4" l="1"/>
  <c r="G14" i="4"/>
  <c r="G15" i="4"/>
  <c r="G16" i="4"/>
  <c r="G17" i="4"/>
  <c r="N17" i="4" s="1"/>
  <c r="G18" i="4"/>
  <c r="N18" i="4" s="1"/>
  <c r="G19" i="4"/>
  <c r="N19" i="4" s="1"/>
  <c r="G20" i="4"/>
  <c r="N20" i="4" s="1"/>
  <c r="G21" i="4"/>
  <c r="N21" i="4" s="1"/>
  <c r="G22" i="4"/>
  <c r="N22" i="4" s="1"/>
  <c r="G23" i="4"/>
  <c r="N23" i="4" s="1"/>
  <c r="G24" i="4"/>
  <c r="N24" i="4" s="1"/>
  <c r="G25" i="4"/>
  <c r="N25" i="4" s="1"/>
  <c r="G26" i="4"/>
  <c r="N26" i="4" s="1"/>
  <c r="G27" i="4"/>
  <c r="N27" i="4" s="1"/>
  <c r="G28" i="4"/>
  <c r="N28" i="4" s="1"/>
  <c r="G29" i="4"/>
  <c r="G30" i="4"/>
  <c r="G31" i="4"/>
  <c r="G32" i="4"/>
  <c r="G33" i="4"/>
  <c r="N33" i="4" s="1"/>
  <c r="G34" i="4"/>
  <c r="N34" i="4" s="1"/>
  <c r="G35" i="4"/>
  <c r="N35" i="4" s="1"/>
  <c r="G36" i="4"/>
  <c r="N36" i="4" s="1"/>
  <c r="G37" i="4"/>
  <c r="N37" i="4" s="1"/>
  <c r="G38" i="4"/>
  <c r="N38" i="4" s="1"/>
  <c r="G39" i="4"/>
  <c r="N39" i="4" s="1"/>
  <c r="G40" i="4"/>
  <c r="N40" i="4" s="1"/>
  <c r="G41" i="4"/>
  <c r="N41" i="4" s="1"/>
  <c r="G42" i="4"/>
  <c r="N42" i="4" s="1"/>
  <c r="G43" i="4"/>
  <c r="N43" i="4" s="1"/>
  <c r="G44" i="4"/>
  <c r="N44" i="4" s="1"/>
  <c r="G45" i="4"/>
  <c r="G46" i="4"/>
  <c r="G47" i="4"/>
  <c r="G48" i="4"/>
  <c r="G49" i="4"/>
  <c r="N49" i="4" s="1"/>
  <c r="G50" i="4"/>
  <c r="N50" i="4" s="1"/>
  <c r="G51" i="4"/>
  <c r="N51" i="4" s="1"/>
  <c r="G52" i="4"/>
  <c r="N52" i="4" s="1"/>
  <c r="G53" i="4"/>
  <c r="N53" i="4" s="1"/>
  <c r="G54" i="4"/>
  <c r="N54" i="4" s="1"/>
  <c r="G55" i="4"/>
  <c r="N55" i="4" s="1"/>
  <c r="G56" i="4"/>
  <c r="N56" i="4" s="1"/>
  <c r="G57" i="4"/>
  <c r="N57" i="4" s="1"/>
  <c r="G58" i="4"/>
  <c r="N58" i="4" s="1"/>
  <c r="G59" i="4"/>
  <c r="N59" i="4" s="1"/>
  <c r="G60" i="4"/>
  <c r="N60" i="4" s="1"/>
  <c r="G61" i="4"/>
  <c r="G62" i="4"/>
  <c r="G63" i="4"/>
  <c r="G64" i="4"/>
  <c r="G65" i="4"/>
  <c r="N65" i="4" s="1"/>
  <c r="G66" i="4"/>
  <c r="N66" i="4" s="1"/>
  <c r="G67" i="4"/>
  <c r="N67" i="4" s="1"/>
  <c r="G68" i="4"/>
  <c r="N68" i="4" s="1"/>
  <c r="G69" i="4"/>
  <c r="N69" i="4" s="1"/>
  <c r="G70" i="4"/>
  <c r="N70" i="4" s="1"/>
  <c r="G71" i="4"/>
  <c r="N71" i="4" s="1"/>
  <c r="G72" i="4"/>
  <c r="N72" i="4" s="1"/>
  <c r="G73" i="4"/>
  <c r="N73" i="4" s="1"/>
  <c r="G74" i="4"/>
  <c r="N74" i="4" s="1"/>
  <c r="G75" i="4"/>
  <c r="N75" i="4" s="1"/>
  <c r="G76" i="4"/>
  <c r="N76" i="4" s="1"/>
  <c r="G77" i="4"/>
  <c r="G78" i="4"/>
  <c r="G79" i="4"/>
  <c r="G80" i="4"/>
  <c r="G81" i="4"/>
  <c r="N81" i="4" s="1"/>
  <c r="G82" i="4"/>
  <c r="N82" i="4" s="1"/>
  <c r="G83" i="4"/>
  <c r="N83" i="4" s="1"/>
  <c r="G84" i="4"/>
  <c r="N84" i="4" s="1"/>
  <c r="G85" i="4"/>
  <c r="N85" i="4" s="1"/>
  <c r="G86" i="4"/>
  <c r="N86" i="4" s="1"/>
  <c r="G87" i="4"/>
  <c r="N87" i="4" s="1"/>
  <c r="G88" i="4"/>
  <c r="N88" i="4" s="1"/>
  <c r="G89" i="4"/>
  <c r="N89" i="4" s="1"/>
  <c r="G90" i="4"/>
  <c r="N90" i="4" s="1"/>
  <c r="G91" i="4"/>
  <c r="N91" i="4" s="1"/>
  <c r="G92" i="4"/>
  <c r="N92" i="4" s="1"/>
  <c r="G93" i="4"/>
  <c r="G94" i="4"/>
  <c r="G95" i="4"/>
  <c r="G96" i="4"/>
  <c r="G97" i="4"/>
  <c r="N97" i="4" s="1"/>
  <c r="G98" i="4"/>
  <c r="N98" i="4" s="1"/>
  <c r="G99" i="4"/>
  <c r="N99" i="4" s="1"/>
  <c r="G100" i="4"/>
  <c r="N100" i="4" s="1"/>
  <c r="G101" i="4"/>
  <c r="N101" i="4" s="1"/>
  <c r="G102" i="4"/>
  <c r="N102" i="4" s="1"/>
  <c r="G103" i="4"/>
  <c r="N103" i="4" s="1"/>
  <c r="G104" i="4"/>
  <c r="N104" i="4" s="1"/>
  <c r="G105" i="4"/>
  <c r="N105" i="4" s="1"/>
  <c r="G106" i="4"/>
  <c r="N106" i="4" s="1"/>
  <c r="G107" i="4"/>
  <c r="N107" i="4" s="1"/>
  <c r="G108" i="4"/>
  <c r="N108" i="4" s="1"/>
  <c r="G109" i="4"/>
  <c r="G110" i="4"/>
  <c r="G111" i="4"/>
  <c r="G112" i="4"/>
  <c r="G113" i="4"/>
  <c r="N113" i="4" s="1"/>
  <c r="G114" i="4"/>
  <c r="N114" i="4" s="1"/>
  <c r="G115" i="4"/>
  <c r="N115" i="4" s="1"/>
  <c r="G116" i="4"/>
  <c r="N116" i="4" s="1"/>
  <c r="G117" i="4"/>
  <c r="N117" i="4" s="1"/>
  <c r="G118" i="4"/>
  <c r="N118" i="4" s="1"/>
  <c r="G119" i="4"/>
  <c r="N119" i="4" s="1"/>
  <c r="G120" i="4"/>
  <c r="N120" i="4" s="1"/>
  <c r="G121" i="4"/>
  <c r="N121" i="4" s="1"/>
  <c r="G122" i="4"/>
  <c r="N122" i="4" s="1"/>
  <c r="G123" i="4"/>
  <c r="N123" i="4" s="1"/>
  <c r="G124" i="4"/>
  <c r="N124" i="4" s="1"/>
  <c r="G125" i="4"/>
  <c r="G126" i="4"/>
  <c r="G127" i="4"/>
  <c r="G128" i="4"/>
  <c r="G129" i="4"/>
  <c r="N129" i="4" s="1"/>
  <c r="G130" i="4"/>
  <c r="N130" i="4" s="1"/>
  <c r="G131" i="4"/>
  <c r="N131" i="4" s="1"/>
  <c r="G132" i="4"/>
  <c r="N132" i="4" s="1"/>
  <c r="G133" i="4"/>
  <c r="N133" i="4" s="1"/>
  <c r="G134" i="4"/>
  <c r="N134" i="4" s="1"/>
  <c r="G135" i="4"/>
  <c r="N135" i="4" s="1"/>
  <c r="G136" i="4"/>
  <c r="N136" i="4" s="1"/>
  <c r="G137" i="4"/>
  <c r="N137" i="4" s="1"/>
  <c r="G138" i="4"/>
  <c r="N138" i="4" s="1"/>
  <c r="G139" i="4"/>
  <c r="N139" i="4" s="1"/>
  <c r="G140" i="4"/>
  <c r="N140" i="4" s="1"/>
  <c r="G141" i="4"/>
  <c r="G142" i="4"/>
  <c r="G143" i="4"/>
  <c r="G144" i="4"/>
  <c r="G145" i="4"/>
  <c r="N145" i="4" s="1"/>
  <c r="G146" i="4"/>
  <c r="N146" i="4" s="1"/>
  <c r="G147" i="4"/>
  <c r="N147" i="4" s="1"/>
  <c r="G148" i="4"/>
  <c r="N148" i="4" s="1"/>
  <c r="G149" i="4"/>
  <c r="N149" i="4" s="1"/>
  <c r="G150" i="4"/>
  <c r="N150" i="4" s="1"/>
  <c r="G151" i="4"/>
  <c r="N151" i="4" s="1"/>
  <c r="G152" i="4"/>
  <c r="N152" i="4" s="1"/>
  <c r="G153" i="4"/>
  <c r="N153" i="4" s="1"/>
  <c r="G154" i="4"/>
  <c r="N154" i="4" s="1"/>
  <c r="G155" i="4"/>
  <c r="N155" i="4" s="1"/>
  <c r="G156" i="4"/>
  <c r="N156" i="4" s="1"/>
  <c r="G157" i="4"/>
  <c r="G158" i="4"/>
  <c r="G159" i="4"/>
  <c r="G160" i="4"/>
  <c r="G161" i="4"/>
  <c r="N161" i="4" s="1"/>
  <c r="G162" i="4"/>
  <c r="N162" i="4" s="1"/>
  <c r="G163" i="4"/>
  <c r="N163" i="4" s="1"/>
  <c r="G164" i="4"/>
  <c r="N164" i="4" s="1"/>
  <c r="G165" i="4"/>
  <c r="N165" i="4" s="1"/>
  <c r="G166" i="4"/>
  <c r="N166" i="4" s="1"/>
  <c r="G167" i="4"/>
  <c r="N167" i="4" s="1"/>
  <c r="G168" i="4"/>
  <c r="N168" i="4" s="1"/>
  <c r="G169" i="4"/>
  <c r="N169" i="4" s="1"/>
  <c r="G170" i="4"/>
  <c r="N170" i="4" s="1"/>
  <c r="G171" i="4"/>
  <c r="N171" i="4" s="1"/>
  <c r="G172" i="4"/>
  <c r="N172" i="4" s="1"/>
  <c r="G173" i="4"/>
  <c r="G174" i="4"/>
  <c r="G175" i="4"/>
  <c r="G176" i="4"/>
  <c r="G177" i="4"/>
  <c r="N177" i="4" s="1"/>
  <c r="G178" i="4"/>
  <c r="N178" i="4" s="1"/>
  <c r="G179" i="4"/>
  <c r="N179" i="4" s="1"/>
  <c r="G180" i="4"/>
  <c r="N180" i="4" s="1"/>
  <c r="G181" i="4"/>
  <c r="N181" i="4" s="1"/>
  <c r="G182" i="4"/>
  <c r="N182" i="4" s="1"/>
  <c r="G183" i="4"/>
  <c r="N183" i="4" s="1"/>
  <c r="G184" i="4"/>
  <c r="N184" i="4" s="1"/>
  <c r="G185" i="4"/>
  <c r="N185" i="4" s="1"/>
  <c r="G186" i="4"/>
  <c r="N186" i="4" s="1"/>
  <c r="G187" i="4"/>
  <c r="N187" i="4" s="1"/>
  <c r="G188" i="4"/>
  <c r="N188" i="4" s="1"/>
  <c r="G189" i="4"/>
  <c r="G190" i="4"/>
  <c r="G191" i="4"/>
  <c r="G192" i="4"/>
  <c r="G193" i="4"/>
  <c r="N193" i="4" s="1"/>
  <c r="G194" i="4"/>
  <c r="N194" i="4" s="1"/>
  <c r="G195" i="4"/>
  <c r="N195" i="4" s="1"/>
  <c r="G196" i="4"/>
  <c r="N196" i="4" s="1"/>
  <c r="G197" i="4"/>
  <c r="N197" i="4" s="1"/>
  <c r="G198" i="4"/>
  <c r="N198" i="4" s="1"/>
  <c r="G199" i="4"/>
  <c r="N199" i="4" s="1"/>
  <c r="G200" i="4"/>
  <c r="N200" i="4" s="1"/>
  <c r="G201" i="4"/>
  <c r="N201" i="4" s="1"/>
  <c r="G202" i="4"/>
  <c r="N202" i="4" s="1"/>
  <c r="G203" i="4"/>
  <c r="N203" i="4" s="1"/>
  <c r="G204" i="4"/>
  <c r="N204" i="4" s="1"/>
  <c r="G205" i="4"/>
  <c r="G206" i="4"/>
  <c r="G207" i="4"/>
  <c r="G208" i="4"/>
  <c r="G209" i="4"/>
  <c r="N209" i="4" s="1"/>
  <c r="G210" i="4"/>
  <c r="N210" i="4" s="1"/>
  <c r="G211" i="4"/>
  <c r="N211" i="4" s="1"/>
  <c r="G212" i="4"/>
  <c r="N212" i="4" s="1"/>
  <c r="G213" i="4"/>
  <c r="N213" i="4" s="1"/>
  <c r="G214" i="4"/>
  <c r="N214" i="4" s="1"/>
  <c r="G215" i="4"/>
  <c r="N215" i="4" s="1"/>
  <c r="G216" i="4"/>
  <c r="N216" i="4" s="1"/>
  <c r="G217" i="4"/>
  <c r="N217" i="4" s="1"/>
  <c r="G218" i="4"/>
  <c r="N218" i="4" s="1"/>
  <c r="G219" i="4"/>
  <c r="N219" i="4" s="1"/>
  <c r="G220" i="4"/>
  <c r="N220" i="4" s="1"/>
  <c r="G221" i="4"/>
  <c r="G222" i="4"/>
  <c r="G223" i="4"/>
  <c r="G224" i="4"/>
  <c r="G225" i="4"/>
  <c r="N225" i="4" s="1"/>
  <c r="G226" i="4"/>
  <c r="N226" i="4" s="1"/>
  <c r="G227" i="4"/>
  <c r="N227" i="4" s="1"/>
  <c r="G228" i="4"/>
  <c r="N228" i="4" s="1"/>
  <c r="G229" i="4"/>
  <c r="N229" i="4" s="1"/>
  <c r="G230" i="4"/>
  <c r="N230" i="4" s="1"/>
  <c r="G231" i="4"/>
  <c r="N231" i="4" s="1"/>
  <c r="G232" i="4"/>
  <c r="N232" i="4" s="1"/>
  <c r="G233" i="4"/>
  <c r="N233" i="4" s="1"/>
  <c r="G234" i="4"/>
  <c r="N234" i="4" s="1"/>
  <c r="G235" i="4"/>
  <c r="N235" i="4" s="1"/>
  <c r="G236" i="4"/>
  <c r="N236" i="4" s="1"/>
  <c r="G237" i="4"/>
  <c r="G238" i="4"/>
  <c r="G239" i="4"/>
  <c r="G240" i="4"/>
  <c r="G241" i="4"/>
  <c r="N241" i="4" s="1"/>
  <c r="G242" i="4"/>
  <c r="N242" i="4" s="1"/>
  <c r="G243" i="4"/>
  <c r="N243" i="4" s="1"/>
  <c r="G244" i="4"/>
  <c r="N244" i="4" s="1"/>
  <c r="G245" i="4"/>
  <c r="N245" i="4" s="1"/>
  <c r="G246" i="4"/>
  <c r="N246" i="4" s="1"/>
  <c r="G247" i="4"/>
  <c r="N247" i="4" s="1"/>
  <c r="G248" i="4"/>
  <c r="N248" i="4" s="1"/>
  <c r="G249" i="4"/>
  <c r="N249" i="4" s="1"/>
  <c r="G250" i="4"/>
  <c r="N250" i="4" s="1"/>
  <c r="N14" i="4"/>
  <c r="N16" i="4"/>
  <c r="N29" i="4"/>
  <c r="N30" i="4"/>
  <c r="N31" i="4"/>
  <c r="N32" i="4"/>
  <c r="N45" i="4"/>
  <c r="N46" i="4"/>
  <c r="N47" i="4"/>
  <c r="N48" i="4"/>
  <c r="N61" i="4"/>
  <c r="N62" i="4"/>
  <c r="N63" i="4"/>
  <c r="N64" i="4"/>
  <c r="N77" i="4"/>
  <c r="N78" i="4"/>
  <c r="N79" i="4"/>
  <c r="N80" i="4"/>
  <c r="N93" i="4"/>
  <c r="N94" i="4"/>
  <c r="N95" i="4"/>
  <c r="N96" i="4"/>
  <c r="N109" i="4"/>
  <c r="N110" i="4"/>
  <c r="N111" i="4"/>
  <c r="N112" i="4"/>
  <c r="N125" i="4"/>
  <c r="N126" i="4"/>
  <c r="N127" i="4"/>
  <c r="N128" i="4"/>
  <c r="N141" i="4"/>
  <c r="N142" i="4"/>
  <c r="N143" i="4"/>
  <c r="N144" i="4"/>
  <c r="N157" i="4"/>
  <c r="N158" i="4"/>
  <c r="N159" i="4"/>
  <c r="N160" i="4"/>
  <c r="N173" i="4"/>
  <c r="N174" i="4"/>
  <c r="N175" i="4"/>
  <c r="N176" i="4"/>
  <c r="N189" i="4"/>
  <c r="N190" i="4"/>
  <c r="N191" i="4"/>
  <c r="N192" i="4"/>
  <c r="N205" i="4"/>
  <c r="N206" i="4"/>
  <c r="N207" i="4"/>
  <c r="N208" i="4"/>
  <c r="N221" i="4"/>
  <c r="N222" i="4"/>
  <c r="N223" i="4"/>
  <c r="N224" i="4"/>
  <c r="N237" i="4"/>
  <c r="N238" i="4"/>
  <c r="N239" i="4"/>
  <c r="N240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B3" i="6"/>
  <c r="B2" i="6"/>
  <c r="M12" i="4"/>
  <c r="M11" i="4"/>
  <c r="N15" i="4" l="1"/>
  <c r="B9" i="6" s="1" a="1"/>
  <c r="B9" i="6" s="1"/>
  <c r="N13" i="4"/>
  <c r="B4" i="6"/>
  <c r="G11" i="4"/>
  <c r="J11" i="4"/>
  <c r="J12" i="4"/>
  <c r="G12" i="4"/>
  <c r="N12" i="4" l="1"/>
  <c r="N11" i="4"/>
  <c r="B20" i="6"/>
  <c r="B23" i="6"/>
  <c r="B21" i="6"/>
  <c r="B26" i="6" a="1"/>
  <c r="B26" i="6" s="1"/>
  <c r="B25" i="6" a="1"/>
  <c r="B25" i="6" s="1"/>
  <c r="B24" i="6"/>
  <c r="C21" i="6"/>
  <c r="C20" i="6"/>
  <c r="B8" i="6"/>
  <c r="B7" i="6"/>
  <c r="B30" i="6" l="1"/>
  <c r="E30" i="6" s="1"/>
  <c r="B13" i="6"/>
  <c r="E13" i="6" s="1"/>
  <c r="B29" i="6"/>
  <c r="E29" i="6" s="1"/>
  <c r="B10" i="6" a="1"/>
  <c r="B10" i="6" s="1"/>
  <c r="B14" i="6" l="1"/>
  <c r="E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tc={566E6E37-0A91-4988-B165-65055668AEC3}</author>
  </authors>
  <commentList>
    <comment ref="A8" authorId="0" shapeId="0" xr:uid="{566E6E37-0A91-4988-B165-65055668AEC3}">
      <text>
        <t>[Threaded comment]
Your version of Excel allows you to read this threaded comment; however, any edits to it will get removed if the file is opened in a newer version of Excel. Learn more: https://go.microsoft.com/fwlink/?linkid=870924
Comment:
    Jersey Government recommends you use 30 June as your snapshot date. This means the date that you pull your salary data from.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<sst xmlns="http://schemas.openxmlformats.org/spreadsheetml/2006/main" count="92" uniqueCount="70">
  <si>
    <t>EmployeeID</t>
  </si>
  <si>
    <t>Gender</t>
  </si>
  <si>
    <t>Ordinary_Pay</t>
  </si>
  <si>
    <t>Relevant_Employee_Status</t>
  </si>
  <si>
    <t>Weekly_Working_Hours</t>
  </si>
  <si>
    <t>Hourly_Pay</t>
  </si>
  <si>
    <t>Female</t>
  </si>
  <si>
    <t>Full Pay Relevant</t>
  </si>
  <si>
    <t>Male</t>
  </si>
  <si>
    <t>Relevant</t>
  </si>
  <si>
    <t>Bonus_12months</t>
  </si>
  <si>
    <t>Allowances_Extras</t>
  </si>
  <si>
    <t>Yes</t>
  </si>
  <si>
    <t>No</t>
  </si>
  <si>
    <t>Ordinary_pay</t>
  </si>
  <si>
    <t>Basic_Pay</t>
  </si>
  <si>
    <t>Additional_Pay</t>
  </si>
  <si>
    <t>Adjusted_bonus</t>
  </si>
  <si>
    <t>Annual_Working_Hours</t>
  </si>
  <si>
    <t>Bonus</t>
  </si>
  <si>
    <t>Snapshot_Date</t>
  </si>
  <si>
    <t>This column is calculated automatically.</t>
  </si>
  <si>
    <t>This is (a) anything paid is in the form of money, vouchers or shares, share options or interests in shares provided to a relevant employee, and (b) relates to profit sharing, productivity, performance, incentive or commission.
If a bonus is paid within the 12 month period but includes a payment in respect of a period of time prior to those 12 months, it should be excluded. If the bonus is for longer than 12 months, see the 'Adjusted_bonus' column.</t>
  </si>
  <si>
    <t xml:space="preserve">If a bonus was paid for a period shorter or longer than the 12-month reporting period, divide the bonus by the number of days it covers, then multiply by the number of days in the 12-month reporting period to get the adjusted bonus amount. </t>
  </si>
  <si>
    <t xml:space="preserve">The number of contracted hours an employee works per week. Please follow local legislative guidance on calculating weekly hours. </t>
  </si>
  <si>
    <t>Adjusted_Bonus</t>
  </si>
  <si>
    <t xml:space="preserve">Snapshot Date: </t>
  </si>
  <si>
    <t xml:space="preserve">Use the instructions below to add the correct details. </t>
  </si>
  <si>
    <t>Instructions</t>
  </si>
  <si>
    <t>The day that the salary data is exported/relevant to. It's the date in time when all employees' details are looked at to calculate the gap.</t>
  </si>
  <si>
    <t>A unique identifier for the employee that you can link to the employee in your system.</t>
  </si>
  <si>
    <t>Employees are either 'full-pay relevant' (paid their typical amount) or 'relevant' (where they are paid less than usual because of unpaid leave).</t>
  </si>
  <si>
    <t>Examples include living allowances, car allowances, payments for being on call, fulfilling additional duties e.g. fire warden.</t>
  </si>
  <si>
    <t>Where an employee does not identify as male or female, they may be omitted from calculations.</t>
  </si>
  <si>
    <t>Jersey Pay Gap Calculator</t>
  </si>
  <si>
    <t>Columns highlighted purple automatically populate, no need to update</t>
  </si>
  <si>
    <t>Total</t>
  </si>
  <si>
    <t>Hourly Pay</t>
  </si>
  <si>
    <t>Mean Male</t>
  </si>
  <si>
    <t>Mean Female</t>
  </si>
  <si>
    <t>Median Male</t>
  </si>
  <si>
    <t>Median Female</t>
  </si>
  <si>
    <t>Hourly Pay Gap</t>
  </si>
  <si>
    <t>Mean Pay</t>
  </si>
  <si>
    <t>Median Pay</t>
  </si>
  <si>
    <t>Difference between male and female</t>
  </si>
  <si>
    <t>Pay Quartiles</t>
  </si>
  <si>
    <t>Males earning bonus</t>
  </si>
  <si>
    <t>Females earning bonus</t>
  </si>
  <si>
    <t>Bonus pay gap</t>
  </si>
  <si>
    <t>Mean bonus</t>
  </si>
  <si>
    <t>Median male bonus</t>
  </si>
  <si>
    <t>Mean male bonus</t>
  </si>
  <si>
    <t>Mean female bonus</t>
  </si>
  <si>
    <t>Median female bonus</t>
  </si>
  <si>
    <t>Median bonus</t>
  </si>
  <si>
    <t>Please insert your data directly into the table for the formulas to work. If the data is not in the table, it will not work</t>
  </si>
  <si>
    <t>Headcount</t>
  </si>
  <si>
    <t xml:space="preserve">Your Mean Hourly Pay Gap is </t>
  </si>
  <si>
    <t>Your Median Hourly Pay Gap is</t>
  </si>
  <si>
    <t>For pay quartiles, follow the UK guidance - sort by hourly pay, divide into 4 quarters with an equal number of employees in each section, work out the percentage of men and women in each quarter.</t>
  </si>
  <si>
    <t xml:space="preserve">Your Mean Bonus Pay Gap is </t>
  </si>
  <si>
    <t>Your Median Bonus Pay Gap is</t>
  </si>
  <si>
    <t xml:space="preserve">This includes any monetary payment such as shift premium pay or pay for piecework. It should not include overtime, redundancy payments, or benefits-in-kind. </t>
  </si>
  <si>
    <t>This is the actual amount paid to the employee in June.</t>
  </si>
  <si>
    <t>Pay_Period</t>
  </si>
  <si>
    <t>Pay Period (days)</t>
  </si>
  <si>
    <t>Multiplier</t>
  </si>
  <si>
    <t xml:space="preserve">Pay Gap </t>
  </si>
  <si>
    <t>A pay period is the timeframe in which you pay your relevant employees their basic pay. Most pay periods are a week, a fortnight or a month. If the employee is paid monthly, insert 30.44 days. If the employee does not have typical working hours, follow the UK Guidance.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</si>
</sst>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&quot;£&quot;#,##0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Montserrat"/>
    </font>
    <font>
      <b/>
      <sz val="10"/>
      <color theme="1"/>
      <name val="Montserrat"/>
    </font>
    <font>
      <i/>
      <sz val="10"/>
      <color theme="1"/>
      <name val="Montserrat"/>
    </font>
    <font>
      <sz val="20"/>
      <color theme="1"/>
      <name val="Montserrat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16" fillId="0" borderId="0" xfId="0" applyFont="1"/>
    <xf numFmtId="0" fontId="0" fillId="0" borderId="0" xfId="0" applyAlignment="1">
      <alignment wrapText="1"/>
    </xf>
    <xf numFmtId="0" fontId="18" fillId="0" borderId="0" xfId="0" applyFont="1"/>
    <xf numFmtId="0" fontId="18" fillId="0" borderId="0" xfId="0" applyFont="1" applyAlignment="1">
      <alignment horizontal="left"/>
    </xf>
    <xf numFmtId="0" fontId="19" fillId="0" borderId="0" xfId="0" applyFont="1"/>
    <xf numFmtId="2" fontId="20" fillId="0" borderId="0" xfId="0" applyNumberFormat="1" applyFont="1" applyAlignment="1">
      <alignment horizontal="right"/>
    </xf>
    <xf numFmtId="14" fontId="18" fillId="0" borderId="0" xfId="0" applyNumberFormat="1" applyFont="1"/>
    <xf numFmtId="9" fontId="0" fillId="0" borderId="0" xfId="42" applyFont="1"/>
    <xf numFmtId="0" fontId="0" fillId="33" borderId="0" xfId="0" applyFill="1"/>
    <xf numFmtId="9" fontId="16" fillId="33" borderId="0" xfId="0" applyNumberFormat="1" applyFont="1" applyFill="1"/>
    <xf numFmtId="0" fontId="18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23" fillId="0" borderId="0" xfId="0" applyFont="1"/>
    <xf numFmtId="0" fontId="22" fillId="0" borderId="0" xfId="0" applyFont="1"/>
    <xf numFmtId="164" fontId="0" fillId="0" borderId="0" xfId="0" applyNumberFormat="1" applyProtection="1">
      <protection hidden="1"/>
    </xf>
    <xf numFmtId="9" fontId="0" fillId="0" borderId="0" xfId="42" applyFont="1" applyProtection="1">
      <protection hidden="1"/>
    </xf>
    <xf numFmtId="165" fontId="0" fillId="0" borderId="0" xfId="0" applyNumberFormat="1" applyProtection="1">
      <protection hidden="1"/>
    </xf>
    <xf numFmtId="0" fontId="18" fillId="33" borderId="0" xfId="0" applyFont="1" applyFill="1" applyProtection="1">
      <protection hidden="1"/>
    </xf>
    <xf numFmtId="0" fontId="20" fillId="0" borderId="0" xfId="0" applyFont="1" applyProtection="1">
      <protection hidden="1"/>
    </xf>
    <xf numFmtId="1" fontId="20" fillId="0" borderId="0" xfId="0" applyNumberFormat="1" applyFont="1" applyProtection="1">
      <protection hidden="1"/>
    </xf>
    <xf numFmtId="2" fontId="20" fillId="0" borderId="0" xfId="0" applyNumberFormat="1" applyFont="1" applyAlignment="1" applyProtection="1">
      <alignment horizontal="right"/>
      <protection hidden="1"/>
    </xf>
    <xf numFmtId="0" fontId="18" fillId="33" borderId="0" xfId="0" applyFont="1" applyFill="1" applyAlignment="1">
      <alignment horizontal="center"/>
    </xf>
    <xf numFmtId="0" fontId="21" fillId="0" borderId="0" xfId="0" applyFont="1" applyAlignment="1">
      <alignment horizontal="center"/>
    </xf>
    <xf numFmtId="0" fontId="18" fillId="0" borderId="0" xfId="0" applyFont="1" applyProtection="1">
      <protection locked="0"/>
    </xf>
    <xf numFmtId="0" fontId="20" fillId="0" borderId="0" xfId="0" applyFont="1" applyProtection="1">
      <protection locked="0"/>
    </xf>
    <xf numFmtId="1" fontId="20" fillId="0" borderId="0" xfId="0" applyNumberFormat="1" applyFont="1" applyProtection="1">
      <protection locked="0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 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16"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numFmt numFmtId="1" formatCode="0"/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numFmt numFmtId="2" formatCode="0.00"/>
      <alignment horizontal="right" vertical="bottom" textRotation="0" wrapText="0" indent="0" justifyLastLine="0" shrinkToFit="0" readingOrder="0"/>
      <protection locked="1" hidden="1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protection locked="1" hidden="1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numFmt numFmtId="1" formatCode="0"/>
      <protection locked="1" hidden="1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Montserrat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Montserrat"/>
        <scheme val="none"/>
      </font>
      <fill>
        <patternFill patternType="solid">
          <fgColor indexed="64"/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yanova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86355</xdr:colOff>
      <xdr:row>0</xdr:row>
      <xdr:rowOff>0</xdr:rowOff>
    </xdr:from>
    <xdr:to>
      <xdr:col>2</xdr:col>
      <xdr:colOff>635277</xdr:colOff>
      <xdr:row>4</xdr:row>
      <xdr:rowOff>1477</xdr:rowOff>
    </xdr:to>
    <xdr:pic>
      <xdr:nvPicPr>
        <xdr:cNvPr id="7" name="Pictur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7E87F7-E91B-80E4-BCC8-CE93E2FC4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355" y="0"/>
          <a:ext cx="1735820" cy="65773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enny  Winspear" id="{120EFD5D-A8E0-4532-9021-154CD79CFB25}" userId="S::jenny.winspear@marbraladvisory.com::eeafb149-7424-43b1-a5e8-a2005d8e7b2d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B94743-C6DA-4192-ABD9-10C632A2BF81}" name="Table1" displayName="Table1" ref="A10:N250" totalsRowShown="0" headerRowDxfId="15" dataDxfId="14">
  <autoFilter ref="A10:N250" xr:uid="{D6B94743-C6DA-4192-ABD9-10C632A2BF81}"/>
  <tableColumns count="14">
    <tableColumn id="1" xr3:uid="{1C32786D-40D0-4457-988A-FA5D0147524C}" name="EmployeeID" dataDxfId="9"/>
    <tableColumn id="2" xr3:uid="{E2F28AD9-66A9-4233-A552-2B208E0BFA24}" name="Gender" dataDxfId="8"/>
    <tableColumn id="3" xr3:uid="{DBC24FC1-0284-48A3-990E-8AF4AFCE231B}" name="Relevant_Employee_Status" dataDxfId="7"/>
    <tableColumn id="4" xr3:uid="{EF6B2F19-D3D2-45E5-9A22-8F92EECCADEB}" name="Basic_Pay" dataDxfId="6"/>
    <tableColumn id="5" xr3:uid="{3C1F898E-07EE-4767-B427-AEAA346F2385}" name="Additional_Pay" dataDxfId="5"/>
    <tableColumn id="6" xr3:uid="{7278F553-1B4A-478E-BE1E-10255D3DD43D}" name="Allowances_Extras" dataDxfId="4"/>
    <tableColumn id="7" xr3:uid="{91C5C4D1-DB00-4BD3-A59B-7EC80105A4FA}" name="Ordinary_pay" dataDxfId="13"/>
    <tableColumn id="8" xr3:uid="{6DAB15BB-6AF2-4299-BC1B-9437903477B6}" name="Bonus_12months" dataDxfId="3"/>
    <tableColumn id="9" xr3:uid="{E67A9C28-81E6-4823-B49F-1DBF72DD818C}" name="Adjusted_bonus" dataDxfId="2"/>
    <tableColumn id="10" xr3:uid="{9D22AA5C-AD46-4D5E-B0B9-E8CE28418595}" name="Bonus" dataDxfId="12"/>
    <tableColumn id="11" xr3:uid="{AD741F6F-71AE-4573-A8C1-EAAB05C5EC85}" name="Weekly_Working_Hours" dataDxfId="1"/>
    <tableColumn id="14" xr3:uid="{98B2B9FD-BB6E-4E19-95EB-19D3929156F2}" name="Pay Period (days)" dataDxfId="0"/>
    <tableColumn id="12" xr3:uid="{5830A777-328B-4E24-9332-A29F19DE4A43}" name="Multiplier" dataDxfId="11">
      <calculatedColumnFormula>7/Table1[[#This Row],[Pay Period (days)]]</calculatedColumnFormula>
    </tableColumn>
    <tableColumn id="13" xr3:uid="{8A0EA6DE-C03B-4198-8635-A58DEA62F9C5}" name="Hourly_Pay" dataDxfId="10">
      <calculatedColumnFormula>((G11+J11)*M11)/Table1[[#This Row],[Weekly_Working_Hours]]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8" dT="2025-10-02T14:34:06.59" personId="{120EFD5D-A8E0-4532-9021-154CD79CFB25}" id="{566E6E37-0A91-4988-B165-65055668AEC3}">
    <text>Jersey Government recommends you use 30 June as your snapshot date. This means the date that you pull your salary data from.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53E46-3C0F-4CFC-813F-6F3AEFDCF138}">
  <dimension ref="A1:P250"/>
  <sheetViews>
    <sheetView tabSelected="1" zoomScale="115" zoomScaleNormal="115" workbookViewId="0">
      <selection activeCell="N10" sqref="N10:N250"/>
    </sheetView>
  </sheetViews>
  <sheetFormatPr defaultRowHeight="13" x14ac:dyDescent="0.3"/>
  <cols>
    <col min="1" max="1" width="8.54296875" style="3" customWidth="1"/>
    <col min="2" max="2" width="8.7265625" style="3"/>
    <col min="3" max="3" width="15.54296875" style="3" customWidth="1"/>
    <col min="4" max="4" width="10" style="3" customWidth="1"/>
    <col min="5" max="5" width="10.26953125" style="3" customWidth="1"/>
    <col min="6" max="6" width="10.90625" style="3" customWidth="1"/>
    <col min="7" max="7" width="12.54296875" style="3" customWidth="1"/>
    <col min="8" max="8" width="11.26953125" style="3" customWidth="1"/>
    <col min="9" max="9" width="9.453125" style="3" customWidth="1"/>
    <col min="10" max="10" width="8.7265625" style="3"/>
    <col min="11" max="12" width="9.90625" style="3" customWidth="1"/>
    <col min="13" max="13" width="9.453125" style="3" customWidth="1"/>
    <col min="14" max="14" width="11" style="3" customWidth="1"/>
    <col min="15" max="15" width="12.54296875" style="3" customWidth="1"/>
    <col min="16" max="16" width="9.453125" style="3" bestFit="1" customWidth="1"/>
    <col min="17" max="16384" width="8.7265625" style="3"/>
  </cols>
  <sheetData>
    <row r="1" spans="1:16" x14ac:dyDescent="0.3">
      <c r="C1" s="23" t="s">
        <v>34</v>
      </c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6" x14ac:dyDescent="0.3"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6" x14ac:dyDescent="0.3"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</row>
    <row r="4" spans="1:16" x14ac:dyDescent="0.3">
      <c r="A4" s="11"/>
      <c r="B4" s="11"/>
      <c r="C4" s="11"/>
    </row>
    <row r="5" spans="1:16" x14ac:dyDescent="0.3">
      <c r="A5" s="22" t="s">
        <v>35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4"/>
      <c r="P5" s="4"/>
    </row>
    <row r="6" spans="1:16" x14ac:dyDescent="0.3">
      <c r="A6" s="22" t="s">
        <v>56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4"/>
      <c r="P6" s="4"/>
    </row>
    <row r="7" spans="1:16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x14ac:dyDescent="0.3">
      <c r="A8" s="5" t="s">
        <v>26</v>
      </c>
      <c r="B8" s="5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10" spans="1:16" x14ac:dyDescent="0.3">
      <c r="A10" s="24" t="s">
        <v>0</v>
      </c>
      <c r="B10" s="24" t="s">
        <v>1</v>
      </c>
      <c r="C10" s="24" t="s">
        <v>3</v>
      </c>
      <c r="D10" s="24" t="s">
        <v>15</v>
      </c>
      <c r="E10" s="24" t="s">
        <v>16</v>
      </c>
      <c r="F10" s="24" t="s">
        <v>11</v>
      </c>
      <c r="G10" s="18" t="s">
        <v>14</v>
      </c>
      <c r="H10" s="24" t="s">
        <v>10</v>
      </c>
      <c r="I10" s="24" t="s">
        <v>17</v>
      </c>
      <c r="J10" s="18" t="s">
        <v>19</v>
      </c>
      <c r="K10" s="24" t="s">
        <v>4</v>
      </c>
      <c r="L10" s="24" t="s">
        <v>66</v>
      </c>
      <c r="M10" s="18" t="s">
        <v>67</v>
      </c>
      <c r="N10" s="18" t="s">
        <v>5</v>
      </c>
    </row>
    <row r="11" spans="1:16" ht="17" x14ac:dyDescent="0.6">
      <c r="A11" s="25">
        <v>1</v>
      </c>
      <c r="B11" s="25" t="s">
        <v>6</v>
      </c>
      <c r="C11" s="25" t="s">
        <v>7</v>
      </c>
      <c r="D11" s="25">
        <v>3400</v>
      </c>
      <c r="E11" s="25">
        <v>0</v>
      </c>
      <c r="F11" s="25">
        <v>100</v>
      </c>
      <c r="G11" s="19">
        <f>SUM(D11:F11)</f>
        <v>3500</v>
      </c>
      <c r="H11" s="25">
        <v>2700</v>
      </c>
      <c r="I11" s="26">
        <v>0</v>
      </c>
      <c r="J11" s="20">
        <f>IF(AND(ISNUMBER(I11), I11&lt;&gt;0), I11, H11)</f>
        <v>2700</v>
      </c>
      <c r="K11" s="25">
        <v>20</v>
      </c>
      <c r="L11" s="25">
        <v>30.44</v>
      </c>
      <c r="M11" s="19">
        <f>7/Table1[[#This Row],[Pay Period (days)]]</f>
        <v>0.22996057818659657</v>
      </c>
      <c r="N11" s="21">
        <f>((G11+J11)*M11)/Table1[[#This Row],[Weekly_Working_Hours]]</f>
        <v>71.287779237844944</v>
      </c>
    </row>
    <row r="12" spans="1:16" ht="17" x14ac:dyDescent="0.6">
      <c r="A12" s="25">
        <v>2</v>
      </c>
      <c r="B12" s="25" t="s">
        <v>8</v>
      </c>
      <c r="C12" s="25" t="s">
        <v>7</v>
      </c>
      <c r="D12" s="25">
        <v>8250</v>
      </c>
      <c r="E12" s="25">
        <v>0</v>
      </c>
      <c r="F12" s="25">
        <v>0</v>
      </c>
      <c r="G12" s="19">
        <f t="shared" ref="G12:G75" si="0">SUM(D12:F12)</f>
        <v>8250</v>
      </c>
      <c r="H12" s="25">
        <v>3000</v>
      </c>
      <c r="I12" s="26">
        <v>0</v>
      </c>
      <c r="J12" s="20">
        <f t="shared" ref="J12:J75" si="1">IF(AND(ISNUMBER(I12), I12&lt;&gt;0), I12, H12)</f>
        <v>3000</v>
      </c>
      <c r="K12" s="25">
        <v>40</v>
      </c>
      <c r="L12" s="25">
        <v>30.44</v>
      </c>
      <c r="M12" s="19">
        <f>7/Table1[[#This Row],[Pay Period (days)]]</f>
        <v>0.22996057818659657</v>
      </c>
      <c r="N12" s="21">
        <f>((G12+J12)*M12)/Table1[[#This Row],[Weekly_Working_Hours]]</f>
        <v>64.676412614980293</v>
      </c>
    </row>
    <row r="13" spans="1:16" ht="17" x14ac:dyDescent="0.6">
      <c r="A13" s="25">
        <v>3</v>
      </c>
      <c r="B13" s="25" t="s">
        <v>8</v>
      </c>
      <c r="C13" s="25" t="s">
        <v>7</v>
      </c>
      <c r="D13" s="25">
        <v>6000</v>
      </c>
      <c r="E13" s="25">
        <v>100</v>
      </c>
      <c r="F13" s="25">
        <v>0</v>
      </c>
      <c r="G13" s="19">
        <f t="shared" si="0"/>
        <v>6100</v>
      </c>
      <c r="H13" s="25">
        <v>3000</v>
      </c>
      <c r="I13" s="26">
        <v>250</v>
      </c>
      <c r="J13" s="20">
        <f t="shared" si="1"/>
        <v>250</v>
      </c>
      <c r="K13" s="25">
        <v>40</v>
      </c>
      <c r="L13" s="25">
        <v>30.44</v>
      </c>
      <c r="M13" s="19">
        <f>7/Table1[[#This Row],[Pay Period (days)]]</f>
        <v>0.22996057818659657</v>
      </c>
      <c r="N13" s="21">
        <f>((G13+J13)*M13)/Table1[[#This Row],[Weekly_Working_Hours]]</f>
        <v>36.506241787122207</v>
      </c>
    </row>
    <row r="14" spans="1:16" ht="17" x14ac:dyDescent="0.6">
      <c r="A14" s="25">
        <v>4</v>
      </c>
      <c r="B14" s="25" t="s">
        <v>6</v>
      </c>
      <c r="C14" s="25" t="s">
        <v>9</v>
      </c>
      <c r="D14" s="25">
        <v>1000</v>
      </c>
      <c r="E14" s="25">
        <v>0</v>
      </c>
      <c r="F14" s="25">
        <v>0</v>
      </c>
      <c r="G14" s="19">
        <f t="shared" si="0"/>
        <v>1000</v>
      </c>
      <c r="H14" s="25">
        <v>1500</v>
      </c>
      <c r="I14" s="26">
        <v>300</v>
      </c>
      <c r="J14" s="20">
        <f t="shared" si="1"/>
        <v>300</v>
      </c>
      <c r="K14" s="25">
        <v>40</v>
      </c>
      <c r="L14" s="25">
        <v>14</v>
      </c>
      <c r="M14" s="19">
        <f>7/Table1[[#This Row],[Pay Period (days)]]</f>
        <v>0.5</v>
      </c>
      <c r="N14" s="21">
        <f>((G14+J14)*M14)/Table1[[#This Row],[Weekly_Working_Hours]]</f>
        <v>16.25</v>
      </c>
    </row>
    <row r="15" spans="1:16" ht="17" x14ac:dyDescent="0.6">
      <c r="A15" s="25">
        <v>5</v>
      </c>
      <c r="B15" s="25" t="s">
        <v>8</v>
      </c>
      <c r="C15" s="25" t="s">
        <v>7</v>
      </c>
      <c r="D15" s="25">
        <v>2400</v>
      </c>
      <c r="E15" s="25">
        <v>0</v>
      </c>
      <c r="F15" s="25">
        <v>230</v>
      </c>
      <c r="G15" s="19">
        <f t="shared" si="0"/>
        <v>2630</v>
      </c>
      <c r="H15" s="25">
        <v>0</v>
      </c>
      <c r="I15" s="26">
        <v>0</v>
      </c>
      <c r="J15" s="20">
        <f t="shared" si="1"/>
        <v>0</v>
      </c>
      <c r="K15" s="25">
        <v>40</v>
      </c>
      <c r="L15" s="25">
        <v>30.44</v>
      </c>
      <c r="M15" s="19">
        <f>7/Table1[[#This Row],[Pay Period (days)]]</f>
        <v>0.22996057818659657</v>
      </c>
      <c r="N15" s="21">
        <f>((G15+J15)*M15)/Table1[[#This Row],[Weekly_Working_Hours]]</f>
        <v>15.119908015768724</v>
      </c>
    </row>
    <row r="16" spans="1:16" ht="17" x14ac:dyDescent="0.6">
      <c r="A16" s="25"/>
      <c r="B16" s="25"/>
      <c r="C16" s="25"/>
      <c r="D16" s="25"/>
      <c r="E16" s="25"/>
      <c r="F16" s="25"/>
      <c r="G16" s="19">
        <f t="shared" si="0"/>
        <v>0</v>
      </c>
      <c r="H16" s="25"/>
      <c r="I16" s="26"/>
      <c r="J16" s="20">
        <f t="shared" si="1"/>
        <v>0</v>
      </c>
      <c r="K16" s="25"/>
      <c r="L16" s="25"/>
      <c r="M16" s="19" t="e">
        <f>7/Table1[[#This Row],[Pay Period (days)]]</f>
        <v>#DIV/0!</v>
      </c>
      <c r="N16" s="21" t="e">
        <f>((G16+J16)*M16)/Table1[[#This Row],[Weekly_Working_Hours]]</f>
        <v>#DIV/0!</v>
      </c>
      <c r="O16" s="7"/>
      <c r="P16" s="6"/>
    </row>
    <row r="17" spans="1:16" ht="17" x14ac:dyDescent="0.6">
      <c r="A17" s="25"/>
      <c r="B17" s="25"/>
      <c r="C17" s="25"/>
      <c r="D17" s="25"/>
      <c r="E17" s="25"/>
      <c r="F17" s="25"/>
      <c r="G17" s="19">
        <f t="shared" si="0"/>
        <v>0</v>
      </c>
      <c r="H17" s="25"/>
      <c r="I17" s="26"/>
      <c r="J17" s="20">
        <f t="shared" si="1"/>
        <v>0</v>
      </c>
      <c r="K17" s="25"/>
      <c r="L17" s="25"/>
      <c r="M17" s="19" t="e">
        <f>7/Table1[[#This Row],[Pay Period (days)]]</f>
        <v>#DIV/0!</v>
      </c>
      <c r="N17" s="21" t="e">
        <f>((G17+J17)*M17)/Table1[[#This Row],[Weekly_Working_Hours]]</f>
        <v>#DIV/0!</v>
      </c>
      <c r="O17" s="7"/>
      <c r="P17" s="6"/>
    </row>
    <row r="18" spans="1:16" ht="17" x14ac:dyDescent="0.6">
      <c r="A18" s="25"/>
      <c r="B18" s="25"/>
      <c r="C18" s="25"/>
      <c r="D18" s="25"/>
      <c r="E18" s="25"/>
      <c r="F18" s="25"/>
      <c r="G18" s="19">
        <f t="shared" si="0"/>
        <v>0</v>
      </c>
      <c r="H18" s="25"/>
      <c r="I18" s="26"/>
      <c r="J18" s="20">
        <f t="shared" si="1"/>
        <v>0</v>
      </c>
      <c r="K18" s="25"/>
      <c r="L18" s="25"/>
      <c r="M18" s="19" t="e">
        <f>7/Table1[[#This Row],[Pay Period (days)]]</f>
        <v>#DIV/0!</v>
      </c>
      <c r="N18" s="21" t="e">
        <f>((G18+J18)*M18)/Table1[[#This Row],[Weekly_Working_Hours]]</f>
        <v>#DIV/0!</v>
      </c>
      <c r="O18" s="7"/>
      <c r="P18" s="6"/>
    </row>
    <row r="19" spans="1:16" ht="17" x14ac:dyDescent="0.6">
      <c r="A19" s="25"/>
      <c r="B19" s="25"/>
      <c r="C19" s="25"/>
      <c r="D19" s="25"/>
      <c r="E19" s="25"/>
      <c r="F19" s="25"/>
      <c r="G19" s="19">
        <f t="shared" si="0"/>
        <v>0</v>
      </c>
      <c r="H19" s="25"/>
      <c r="I19" s="26"/>
      <c r="J19" s="20">
        <f t="shared" si="1"/>
        <v>0</v>
      </c>
      <c r="K19" s="25"/>
      <c r="L19" s="25"/>
      <c r="M19" s="19" t="e">
        <f>7/Table1[[#This Row],[Pay Period (days)]]</f>
        <v>#DIV/0!</v>
      </c>
      <c r="N19" s="21" t="e">
        <f>((G19+J19)*M19)/Table1[[#This Row],[Weekly_Working_Hours]]</f>
        <v>#DIV/0!</v>
      </c>
      <c r="O19" s="7"/>
      <c r="P19" s="6"/>
    </row>
    <row r="20" spans="1:16" ht="17" x14ac:dyDescent="0.6">
      <c r="A20" s="25"/>
      <c r="B20" s="25"/>
      <c r="C20" s="25"/>
      <c r="D20" s="25"/>
      <c r="E20" s="25"/>
      <c r="F20" s="25"/>
      <c r="G20" s="19">
        <f t="shared" si="0"/>
        <v>0</v>
      </c>
      <c r="H20" s="25"/>
      <c r="I20" s="26"/>
      <c r="J20" s="20">
        <f t="shared" si="1"/>
        <v>0</v>
      </c>
      <c r="K20" s="25"/>
      <c r="L20" s="25"/>
      <c r="M20" s="19" t="e">
        <f>7/Table1[[#This Row],[Pay Period (days)]]</f>
        <v>#DIV/0!</v>
      </c>
      <c r="N20" s="21" t="e">
        <f>((G20+J20)*M20)/Table1[[#This Row],[Weekly_Working_Hours]]</f>
        <v>#DIV/0!</v>
      </c>
      <c r="O20" s="7"/>
      <c r="P20" s="6"/>
    </row>
    <row r="21" spans="1:16" ht="17" x14ac:dyDescent="0.6">
      <c r="A21" s="25"/>
      <c r="B21" s="25"/>
      <c r="C21" s="25"/>
      <c r="D21" s="25"/>
      <c r="E21" s="25"/>
      <c r="F21" s="25"/>
      <c r="G21" s="19">
        <f t="shared" si="0"/>
        <v>0</v>
      </c>
      <c r="H21" s="25"/>
      <c r="I21" s="26"/>
      <c r="J21" s="20">
        <f t="shared" si="1"/>
        <v>0</v>
      </c>
      <c r="K21" s="25"/>
      <c r="L21" s="25"/>
      <c r="M21" s="19" t="e">
        <f>7/Table1[[#This Row],[Pay Period (days)]]</f>
        <v>#DIV/0!</v>
      </c>
      <c r="N21" s="21" t="e">
        <f>((G21+J21)*M21)/Table1[[#This Row],[Weekly_Working_Hours]]</f>
        <v>#DIV/0!</v>
      </c>
      <c r="O21" s="7"/>
    </row>
    <row r="22" spans="1:16" ht="17" x14ac:dyDescent="0.6">
      <c r="A22" s="25"/>
      <c r="B22" s="25"/>
      <c r="C22" s="25"/>
      <c r="D22" s="25"/>
      <c r="E22" s="25"/>
      <c r="F22" s="25"/>
      <c r="G22" s="19">
        <f t="shared" si="0"/>
        <v>0</v>
      </c>
      <c r="H22" s="25"/>
      <c r="I22" s="26"/>
      <c r="J22" s="20">
        <f t="shared" si="1"/>
        <v>0</v>
      </c>
      <c r="K22" s="25"/>
      <c r="L22" s="25"/>
      <c r="M22" s="19" t="e">
        <f>7/Table1[[#This Row],[Pay Period (days)]]</f>
        <v>#DIV/0!</v>
      </c>
      <c r="N22" s="21" t="e">
        <f>((G22+J22)*M22)/Table1[[#This Row],[Weekly_Working_Hours]]</f>
        <v>#DIV/0!</v>
      </c>
      <c r="O22" s="7"/>
    </row>
    <row r="23" spans="1:16" ht="17" x14ac:dyDescent="0.6">
      <c r="A23" s="25"/>
      <c r="B23" s="25"/>
      <c r="C23" s="25"/>
      <c r="D23" s="25"/>
      <c r="E23" s="25"/>
      <c r="F23" s="25"/>
      <c r="G23" s="19">
        <f t="shared" si="0"/>
        <v>0</v>
      </c>
      <c r="H23" s="25"/>
      <c r="I23" s="26"/>
      <c r="J23" s="20">
        <f t="shared" si="1"/>
        <v>0</v>
      </c>
      <c r="K23" s="25"/>
      <c r="L23" s="25"/>
      <c r="M23" s="19" t="e">
        <f>7/Table1[[#This Row],[Pay Period (days)]]</f>
        <v>#DIV/0!</v>
      </c>
      <c r="N23" s="21" t="e">
        <f>((G23+J23)*M23)/Table1[[#This Row],[Weekly_Working_Hours]]</f>
        <v>#DIV/0!</v>
      </c>
      <c r="O23" s="7"/>
    </row>
    <row r="24" spans="1:16" ht="17" x14ac:dyDescent="0.6">
      <c r="A24" s="25"/>
      <c r="B24" s="25"/>
      <c r="C24" s="25"/>
      <c r="D24" s="25"/>
      <c r="E24" s="25"/>
      <c r="F24" s="25"/>
      <c r="G24" s="19">
        <f t="shared" si="0"/>
        <v>0</v>
      </c>
      <c r="H24" s="25"/>
      <c r="I24" s="26"/>
      <c r="J24" s="20">
        <f t="shared" si="1"/>
        <v>0</v>
      </c>
      <c r="K24" s="25"/>
      <c r="L24" s="25"/>
      <c r="M24" s="19" t="e">
        <f>7/Table1[[#This Row],[Pay Period (days)]]</f>
        <v>#DIV/0!</v>
      </c>
      <c r="N24" s="21" t="e">
        <f>((G24+J24)*M24)/Table1[[#This Row],[Weekly_Working_Hours]]</f>
        <v>#DIV/0!</v>
      </c>
      <c r="O24" s="7"/>
    </row>
    <row r="25" spans="1:16" ht="17" x14ac:dyDescent="0.6">
      <c r="A25" s="25"/>
      <c r="B25" s="25"/>
      <c r="C25" s="25"/>
      <c r="D25" s="25"/>
      <c r="E25" s="25"/>
      <c r="F25" s="25"/>
      <c r="G25" s="19">
        <f t="shared" si="0"/>
        <v>0</v>
      </c>
      <c r="H25" s="25"/>
      <c r="I25" s="26"/>
      <c r="J25" s="20">
        <f t="shared" si="1"/>
        <v>0</v>
      </c>
      <c r="K25" s="25"/>
      <c r="L25" s="25"/>
      <c r="M25" s="19" t="e">
        <f>7/Table1[[#This Row],[Pay Period (days)]]</f>
        <v>#DIV/0!</v>
      </c>
      <c r="N25" s="21" t="e">
        <f>((G25+J25)*M25)/Table1[[#This Row],[Weekly_Working_Hours]]</f>
        <v>#DIV/0!</v>
      </c>
      <c r="O25" s="7"/>
    </row>
    <row r="26" spans="1:16" ht="17" x14ac:dyDescent="0.6">
      <c r="A26" s="25"/>
      <c r="B26" s="25"/>
      <c r="C26" s="25"/>
      <c r="D26" s="25"/>
      <c r="E26" s="25"/>
      <c r="F26" s="25"/>
      <c r="G26" s="19">
        <f t="shared" si="0"/>
        <v>0</v>
      </c>
      <c r="H26" s="25"/>
      <c r="I26" s="26"/>
      <c r="J26" s="20">
        <f t="shared" si="1"/>
        <v>0</v>
      </c>
      <c r="K26" s="25"/>
      <c r="L26" s="25"/>
      <c r="M26" s="19" t="e">
        <f>7/Table1[[#This Row],[Pay Period (days)]]</f>
        <v>#DIV/0!</v>
      </c>
      <c r="N26" s="21" t="e">
        <f>((G26+J26)*M26)/Table1[[#This Row],[Weekly_Working_Hours]]</f>
        <v>#DIV/0!</v>
      </c>
      <c r="O26" s="7"/>
    </row>
    <row r="27" spans="1:16" ht="17" x14ac:dyDescent="0.6">
      <c r="A27" s="25"/>
      <c r="B27" s="25"/>
      <c r="C27" s="25"/>
      <c r="D27" s="25"/>
      <c r="E27" s="25"/>
      <c r="F27" s="25"/>
      <c r="G27" s="19">
        <f t="shared" si="0"/>
        <v>0</v>
      </c>
      <c r="H27" s="25"/>
      <c r="I27" s="26"/>
      <c r="J27" s="20">
        <f t="shared" si="1"/>
        <v>0</v>
      </c>
      <c r="K27" s="25"/>
      <c r="L27" s="25"/>
      <c r="M27" s="19" t="e">
        <f>7/Table1[[#This Row],[Pay Period (days)]]</f>
        <v>#DIV/0!</v>
      </c>
      <c r="N27" s="21" t="e">
        <f>((G27+J27)*M27)/Table1[[#This Row],[Weekly_Working_Hours]]</f>
        <v>#DIV/0!</v>
      </c>
      <c r="O27" s="7"/>
    </row>
    <row r="28" spans="1:16" ht="17" x14ac:dyDescent="0.6">
      <c r="A28" s="25"/>
      <c r="B28" s="25"/>
      <c r="C28" s="25"/>
      <c r="D28" s="25"/>
      <c r="E28" s="25"/>
      <c r="F28" s="25"/>
      <c r="G28" s="19">
        <f t="shared" si="0"/>
        <v>0</v>
      </c>
      <c r="H28" s="25"/>
      <c r="I28" s="26"/>
      <c r="J28" s="20">
        <f t="shared" si="1"/>
        <v>0</v>
      </c>
      <c r="K28" s="25"/>
      <c r="L28" s="25"/>
      <c r="M28" s="19" t="e">
        <f>7/Table1[[#This Row],[Pay Period (days)]]</f>
        <v>#DIV/0!</v>
      </c>
      <c r="N28" s="21" t="e">
        <f>((G28+J28)*M28)/Table1[[#This Row],[Weekly_Working_Hours]]</f>
        <v>#DIV/0!</v>
      </c>
      <c r="O28" s="7"/>
    </row>
    <row r="29" spans="1:16" ht="17" x14ac:dyDescent="0.6">
      <c r="A29" s="25"/>
      <c r="B29" s="25"/>
      <c r="C29" s="25"/>
      <c r="D29" s="25"/>
      <c r="E29" s="25"/>
      <c r="F29" s="25"/>
      <c r="G29" s="19">
        <f t="shared" si="0"/>
        <v>0</v>
      </c>
      <c r="H29" s="25"/>
      <c r="I29" s="26"/>
      <c r="J29" s="20">
        <f t="shared" si="1"/>
        <v>0</v>
      </c>
      <c r="K29" s="25"/>
      <c r="L29" s="25"/>
      <c r="M29" s="19" t="e">
        <f>7/Table1[[#This Row],[Pay Period (days)]]</f>
        <v>#DIV/0!</v>
      </c>
      <c r="N29" s="21" t="e">
        <f>((G29+J29)*M29)/Table1[[#This Row],[Weekly_Working_Hours]]</f>
        <v>#DIV/0!</v>
      </c>
      <c r="O29" s="7"/>
    </row>
    <row r="30" spans="1:16" ht="17" x14ac:dyDescent="0.6">
      <c r="A30" s="25"/>
      <c r="B30" s="25"/>
      <c r="C30" s="25"/>
      <c r="D30" s="25"/>
      <c r="E30" s="25"/>
      <c r="F30" s="25"/>
      <c r="G30" s="19">
        <f t="shared" si="0"/>
        <v>0</v>
      </c>
      <c r="H30" s="25"/>
      <c r="I30" s="26"/>
      <c r="J30" s="20">
        <f t="shared" si="1"/>
        <v>0</v>
      </c>
      <c r="K30" s="25"/>
      <c r="L30" s="25"/>
      <c r="M30" s="19" t="e">
        <f>7/Table1[[#This Row],[Pay Period (days)]]</f>
        <v>#DIV/0!</v>
      </c>
      <c r="N30" s="21" t="e">
        <f>((G30+J30)*M30)/Table1[[#This Row],[Weekly_Working_Hours]]</f>
        <v>#DIV/0!</v>
      </c>
      <c r="O30" s="7"/>
    </row>
    <row r="31" spans="1:16" ht="17" x14ac:dyDescent="0.6">
      <c r="A31" s="25"/>
      <c r="B31" s="25"/>
      <c r="C31" s="25"/>
      <c r="D31" s="25"/>
      <c r="E31" s="25"/>
      <c r="F31" s="25"/>
      <c r="G31" s="19">
        <f t="shared" si="0"/>
        <v>0</v>
      </c>
      <c r="H31" s="25"/>
      <c r="I31" s="26"/>
      <c r="J31" s="20">
        <f t="shared" si="1"/>
        <v>0</v>
      </c>
      <c r="K31" s="25"/>
      <c r="L31" s="25"/>
      <c r="M31" s="19" t="e">
        <f>7/Table1[[#This Row],[Pay Period (days)]]</f>
        <v>#DIV/0!</v>
      </c>
      <c r="N31" s="21" t="e">
        <f>((G31+J31)*M31)/Table1[[#This Row],[Weekly_Working_Hours]]</f>
        <v>#DIV/0!</v>
      </c>
      <c r="O31" s="7"/>
    </row>
    <row r="32" spans="1:16" ht="17" x14ac:dyDescent="0.6">
      <c r="A32" s="25"/>
      <c r="B32" s="25"/>
      <c r="C32" s="25"/>
      <c r="D32" s="25"/>
      <c r="E32" s="25"/>
      <c r="F32" s="25"/>
      <c r="G32" s="19">
        <f t="shared" si="0"/>
        <v>0</v>
      </c>
      <c r="H32" s="25"/>
      <c r="I32" s="26"/>
      <c r="J32" s="20">
        <f t="shared" si="1"/>
        <v>0</v>
      </c>
      <c r="K32" s="25"/>
      <c r="L32" s="25"/>
      <c r="M32" s="19" t="e">
        <f>7/Table1[[#This Row],[Pay Period (days)]]</f>
        <v>#DIV/0!</v>
      </c>
      <c r="N32" s="21" t="e">
        <f>((G32+J32)*M32)/Table1[[#This Row],[Weekly_Working_Hours]]</f>
        <v>#DIV/0!</v>
      </c>
      <c r="O32" s="7"/>
    </row>
    <row r="33" spans="1:15" ht="17" x14ac:dyDescent="0.6">
      <c r="A33" s="25"/>
      <c r="B33" s="25"/>
      <c r="C33" s="25"/>
      <c r="D33" s="25"/>
      <c r="E33" s="25"/>
      <c r="F33" s="25"/>
      <c r="G33" s="19">
        <f t="shared" si="0"/>
        <v>0</v>
      </c>
      <c r="H33" s="25"/>
      <c r="I33" s="26"/>
      <c r="J33" s="20">
        <f t="shared" si="1"/>
        <v>0</v>
      </c>
      <c r="K33" s="25"/>
      <c r="L33" s="25"/>
      <c r="M33" s="19" t="e">
        <f>7/Table1[[#This Row],[Pay Period (days)]]</f>
        <v>#DIV/0!</v>
      </c>
      <c r="N33" s="21" t="e">
        <f>((G33+J33)*M33)/Table1[[#This Row],[Weekly_Working_Hours]]</f>
        <v>#DIV/0!</v>
      </c>
      <c r="O33" s="7"/>
    </row>
    <row r="34" spans="1:15" ht="17" x14ac:dyDescent="0.6">
      <c r="A34" s="25"/>
      <c r="B34" s="25"/>
      <c r="C34" s="25"/>
      <c r="D34" s="25"/>
      <c r="E34" s="25"/>
      <c r="F34" s="25"/>
      <c r="G34" s="19">
        <f t="shared" si="0"/>
        <v>0</v>
      </c>
      <c r="H34" s="25"/>
      <c r="I34" s="26"/>
      <c r="J34" s="20">
        <f t="shared" si="1"/>
        <v>0</v>
      </c>
      <c r="K34" s="25"/>
      <c r="L34" s="25"/>
      <c r="M34" s="19" t="e">
        <f>7/Table1[[#This Row],[Pay Period (days)]]</f>
        <v>#DIV/0!</v>
      </c>
      <c r="N34" s="21" t="e">
        <f>((G34+J34)*M34)/Table1[[#This Row],[Weekly_Working_Hours]]</f>
        <v>#DIV/0!</v>
      </c>
      <c r="O34" s="7"/>
    </row>
    <row r="35" spans="1:15" ht="17" x14ac:dyDescent="0.6">
      <c r="A35" s="25"/>
      <c r="B35" s="25"/>
      <c r="C35" s="25"/>
      <c r="D35" s="25"/>
      <c r="E35" s="25"/>
      <c r="F35" s="25"/>
      <c r="G35" s="19">
        <f t="shared" si="0"/>
        <v>0</v>
      </c>
      <c r="H35" s="25"/>
      <c r="I35" s="26"/>
      <c r="J35" s="20">
        <f t="shared" si="1"/>
        <v>0</v>
      </c>
      <c r="K35" s="25"/>
      <c r="L35" s="25"/>
      <c r="M35" s="19" t="e">
        <f>7/Table1[[#This Row],[Pay Period (days)]]</f>
        <v>#DIV/0!</v>
      </c>
      <c r="N35" s="21" t="e">
        <f>((G35+J35)*M35)/Table1[[#This Row],[Weekly_Working_Hours]]</f>
        <v>#DIV/0!</v>
      </c>
      <c r="O35" s="7"/>
    </row>
    <row r="36" spans="1:15" ht="17" x14ac:dyDescent="0.6">
      <c r="A36" s="25"/>
      <c r="B36" s="25"/>
      <c r="C36" s="25"/>
      <c r="D36" s="25"/>
      <c r="E36" s="25"/>
      <c r="F36" s="25"/>
      <c r="G36" s="19">
        <f t="shared" si="0"/>
        <v>0</v>
      </c>
      <c r="H36" s="25"/>
      <c r="I36" s="26"/>
      <c r="J36" s="20">
        <f t="shared" si="1"/>
        <v>0</v>
      </c>
      <c r="K36" s="25"/>
      <c r="L36" s="25"/>
      <c r="M36" s="19" t="e">
        <f>7/Table1[[#This Row],[Pay Period (days)]]</f>
        <v>#DIV/0!</v>
      </c>
      <c r="N36" s="21" t="e">
        <f>((G36+J36)*M36)/Table1[[#This Row],[Weekly_Working_Hours]]</f>
        <v>#DIV/0!</v>
      </c>
      <c r="O36" s="7"/>
    </row>
    <row r="37" spans="1:15" ht="17" x14ac:dyDescent="0.6">
      <c r="A37" s="25"/>
      <c r="B37" s="25"/>
      <c r="C37" s="25"/>
      <c r="D37" s="25"/>
      <c r="E37" s="25"/>
      <c r="F37" s="25"/>
      <c r="G37" s="19">
        <f t="shared" si="0"/>
        <v>0</v>
      </c>
      <c r="H37" s="25"/>
      <c r="I37" s="26"/>
      <c r="J37" s="20">
        <f t="shared" si="1"/>
        <v>0</v>
      </c>
      <c r="K37" s="25"/>
      <c r="L37" s="25"/>
      <c r="M37" s="19" t="e">
        <f>7/Table1[[#This Row],[Pay Period (days)]]</f>
        <v>#DIV/0!</v>
      </c>
      <c r="N37" s="21" t="e">
        <f>((G37+J37)*M37)/Table1[[#This Row],[Weekly_Working_Hours]]</f>
        <v>#DIV/0!</v>
      </c>
      <c r="O37" s="7"/>
    </row>
    <row r="38" spans="1:15" ht="17" x14ac:dyDescent="0.6">
      <c r="A38" s="25"/>
      <c r="B38" s="25"/>
      <c r="C38" s="25"/>
      <c r="D38" s="25"/>
      <c r="E38" s="25"/>
      <c r="F38" s="25"/>
      <c r="G38" s="19">
        <f t="shared" si="0"/>
        <v>0</v>
      </c>
      <c r="H38" s="25"/>
      <c r="I38" s="26"/>
      <c r="J38" s="20">
        <f t="shared" si="1"/>
        <v>0</v>
      </c>
      <c r="K38" s="25"/>
      <c r="L38" s="25"/>
      <c r="M38" s="19" t="e">
        <f>7/Table1[[#This Row],[Pay Period (days)]]</f>
        <v>#DIV/0!</v>
      </c>
      <c r="N38" s="21" t="e">
        <f>((G38+J38)*M38)/Table1[[#This Row],[Weekly_Working_Hours]]</f>
        <v>#DIV/0!</v>
      </c>
      <c r="O38" s="7"/>
    </row>
    <row r="39" spans="1:15" ht="17" x14ac:dyDescent="0.6">
      <c r="A39" s="25"/>
      <c r="B39" s="25"/>
      <c r="C39" s="25"/>
      <c r="D39" s="25"/>
      <c r="E39" s="25"/>
      <c r="F39" s="25"/>
      <c r="G39" s="19">
        <f t="shared" si="0"/>
        <v>0</v>
      </c>
      <c r="H39" s="25"/>
      <c r="I39" s="26"/>
      <c r="J39" s="20">
        <f t="shared" si="1"/>
        <v>0</v>
      </c>
      <c r="K39" s="25"/>
      <c r="L39" s="25"/>
      <c r="M39" s="19" t="e">
        <f>7/Table1[[#This Row],[Pay Period (days)]]</f>
        <v>#DIV/0!</v>
      </c>
      <c r="N39" s="21" t="e">
        <f>((G39+J39)*M39)/Table1[[#This Row],[Weekly_Working_Hours]]</f>
        <v>#DIV/0!</v>
      </c>
      <c r="O39" s="7"/>
    </row>
    <row r="40" spans="1:15" ht="17" x14ac:dyDescent="0.6">
      <c r="A40" s="25"/>
      <c r="B40" s="25"/>
      <c r="C40" s="25"/>
      <c r="D40" s="25"/>
      <c r="E40" s="25"/>
      <c r="F40" s="25"/>
      <c r="G40" s="19">
        <f t="shared" si="0"/>
        <v>0</v>
      </c>
      <c r="H40" s="25"/>
      <c r="I40" s="26"/>
      <c r="J40" s="20">
        <f t="shared" si="1"/>
        <v>0</v>
      </c>
      <c r="K40" s="25"/>
      <c r="L40" s="25"/>
      <c r="M40" s="19" t="e">
        <f>7/Table1[[#This Row],[Pay Period (days)]]</f>
        <v>#DIV/0!</v>
      </c>
      <c r="N40" s="21" t="e">
        <f>((G40+J40)*M40)/Table1[[#This Row],[Weekly_Working_Hours]]</f>
        <v>#DIV/0!</v>
      </c>
      <c r="O40" s="7"/>
    </row>
    <row r="41" spans="1:15" ht="17" x14ac:dyDescent="0.6">
      <c r="A41" s="25"/>
      <c r="B41" s="25"/>
      <c r="C41" s="25"/>
      <c r="D41" s="25"/>
      <c r="E41" s="25"/>
      <c r="F41" s="25"/>
      <c r="G41" s="19">
        <f t="shared" si="0"/>
        <v>0</v>
      </c>
      <c r="H41" s="25"/>
      <c r="I41" s="26"/>
      <c r="J41" s="20">
        <f t="shared" si="1"/>
        <v>0</v>
      </c>
      <c r="K41" s="25"/>
      <c r="L41" s="25"/>
      <c r="M41" s="19" t="e">
        <f>7/Table1[[#This Row],[Pay Period (days)]]</f>
        <v>#DIV/0!</v>
      </c>
      <c r="N41" s="21" t="e">
        <f>((G41+J41)*M41)/Table1[[#This Row],[Weekly_Working_Hours]]</f>
        <v>#DIV/0!</v>
      </c>
      <c r="O41" s="7"/>
    </row>
    <row r="42" spans="1:15" ht="17" x14ac:dyDescent="0.6">
      <c r="A42" s="25"/>
      <c r="B42" s="25"/>
      <c r="C42" s="25"/>
      <c r="D42" s="25"/>
      <c r="E42" s="25"/>
      <c r="F42" s="25"/>
      <c r="G42" s="19">
        <f t="shared" si="0"/>
        <v>0</v>
      </c>
      <c r="H42" s="25"/>
      <c r="I42" s="26"/>
      <c r="J42" s="20">
        <f t="shared" si="1"/>
        <v>0</v>
      </c>
      <c r="K42" s="25"/>
      <c r="L42" s="25"/>
      <c r="M42" s="19" t="e">
        <f>7/Table1[[#This Row],[Pay Period (days)]]</f>
        <v>#DIV/0!</v>
      </c>
      <c r="N42" s="21" t="e">
        <f>((G42+J42)*M42)/Table1[[#This Row],[Weekly_Working_Hours]]</f>
        <v>#DIV/0!</v>
      </c>
      <c r="O42" s="7"/>
    </row>
    <row r="43" spans="1:15" ht="17" x14ac:dyDescent="0.6">
      <c r="A43" s="25"/>
      <c r="B43" s="25"/>
      <c r="C43" s="25"/>
      <c r="D43" s="25"/>
      <c r="E43" s="25"/>
      <c r="F43" s="25"/>
      <c r="G43" s="19">
        <f t="shared" si="0"/>
        <v>0</v>
      </c>
      <c r="H43" s="25"/>
      <c r="I43" s="26"/>
      <c r="J43" s="20">
        <f t="shared" si="1"/>
        <v>0</v>
      </c>
      <c r="K43" s="25"/>
      <c r="L43" s="25"/>
      <c r="M43" s="19" t="e">
        <f>7/Table1[[#This Row],[Pay Period (days)]]</f>
        <v>#DIV/0!</v>
      </c>
      <c r="N43" s="21" t="e">
        <f>((G43+J43)*M43)/Table1[[#This Row],[Weekly_Working_Hours]]</f>
        <v>#DIV/0!</v>
      </c>
      <c r="O43" s="7"/>
    </row>
    <row r="44" spans="1:15" ht="17" x14ac:dyDescent="0.6">
      <c r="A44" s="25"/>
      <c r="B44" s="25"/>
      <c r="C44" s="25"/>
      <c r="D44" s="25"/>
      <c r="E44" s="25"/>
      <c r="F44" s="25"/>
      <c r="G44" s="19">
        <f t="shared" si="0"/>
        <v>0</v>
      </c>
      <c r="H44" s="25"/>
      <c r="I44" s="26"/>
      <c r="J44" s="20">
        <f t="shared" si="1"/>
        <v>0</v>
      </c>
      <c r="K44" s="25"/>
      <c r="L44" s="25"/>
      <c r="M44" s="19" t="e">
        <f>7/Table1[[#This Row],[Pay Period (days)]]</f>
        <v>#DIV/0!</v>
      </c>
      <c r="N44" s="21" t="e">
        <f>((G44+J44)*M44)/Table1[[#This Row],[Weekly_Working_Hours]]</f>
        <v>#DIV/0!</v>
      </c>
      <c r="O44" s="7"/>
    </row>
    <row r="45" spans="1:15" ht="17" x14ac:dyDescent="0.6">
      <c r="A45" s="25"/>
      <c r="B45" s="25"/>
      <c r="C45" s="25"/>
      <c r="D45" s="25"/>
      <c r="E45" s="25"/>
      <c r="F45" s="25"/>
      <c r="G45" s="19">
        <f t="shared" si="0"/>
        <v>0</v>
      </c>
      <c r="H45" s="25"/>
      <c r="I45" s="26"/>
      <c r="J45" s="20">
        <f t="shared" si="1"/>
        <v>0</v>
      </c>
      <c r="K45" s="25"/>
      <c r="L45" s="25"/>
      <c r="M45" s="19" t="e">
        <f>7/Table1[[#This Row],[Pay Period (days)]]</f>
        <v>#DIV/0!</v>
      </c>
      <c r="N45" s="21" t="e">
        <f>((G45+J45)*M45)/Table1[[#This Row],[Weekly_Working_Hours]]</f>
        <v>#DIV/0!</v>
      </c>
      <c r="O45" s="7"/>
    </row>
    <row r="46" spans="1:15" ht="17" x14ac:dyDescent="0.6">
      <c r="A46" s="25"/>
      <c r="B46" s="25"/>
      <c r="C46" s="25"/>
      <c r="D46" s="25"/>
      <c r="E46" s="25"/>
      <c r="F46" s="25"/>
      <c r="G46" s="19">
        <f t="shared" si="0"/>
        <v>0</v>
      </c>
      <c r="H46" s="25"/>
      <c r="I46" s="26"/>
      <c r="J46" s="20">
        <f t="shared" si="1"/>
        <v>0</v>
      </c>
      <c r="K46" s="25"/>
      <c r="L46" s="25"/>
      <c r="M46" s="19" t="e">
        <f>7/Table1[[#This Row],[Pay Period (days)]]</f>
        <v>#DIV/0!</v>
      </c>
      <c r="N46" s="21" t="e">
        <f>((G46+J46)*M46)/Table1[[#This Row],[Weekly_Working_Hours]]</f>
        <v>#DIV/0!</v>
      </c>
      <c r="O46" s="7"/>
    </row>
    <row r="47" spans="1:15" ht="17" x14ac:dyDescent="0.6">
      <c r="A47" s="25"/>
      <c r="B47" s="25"/>
      <c r="C47" s="25"/>
      <c r="D47" s="25"/>
      <c r="E47" s="25"/>
      <c r="F47" s="25"/>
      <c r="G47" s="19">
        <f t="shared" si="0"/>
        <v>0</v>
      </c>
      <c r="H47" s="25"/>
      <c r="I47" s="26"/>
      <c r="J47" s="20">
        <f t="shared" si="1"/>
        <v>0</v>
      </c>
      <c r="K47" s="25"/>
      <c r="L47" s="25"/>
      <c r="M47" s="19" t="e">
        <f>7/Table1[[#This Row],[Pay Period (days)]]</f>
        <v>#DIV/0!</v>
      </c>
      <c r="N47" s="21" t="e">
        <f>((G47+J47)*M47)/Table1[[#This Row],[Weekly_Working_Hours]]</f>
        <v>#DIV/0!</v>
      </c>
      <c r="O47" s="7"/>
    </row>
    <row r="48" spans="1:15" ht="17" x14ac:dyDescent="0.6">
      <c r="A48" s="25"/>
      <c r="B48" s="25"/>
      <c r="C48" s="25"/>
      <c r="D48" s="25"/>
      <c r="E48" s="25"/>
      <c r="F48" s="25"/>
      <c r="G48" s="19">
        <f t="shared" si="0"/>
        <v>0</v>
      </c>
      <c r="H48" s="25"/>
      <c r="I48" s="26"/>
      <c r="J48" s="20">
        <f t="shared" si="1"/>
        <v>0</v>
      </c>
      <c r="K48" s="25"/>
      <c r="L48" s="25"/>
      <c r="M48" s="19" t="e">
        <f>7/Table1[[#This Row],[Pay Period (days)]]</f>
        <v>#DIV/0!</v>
      </c>
      <c r="N48" s="21" t="e">
        <f>((G48+J48)*M48)/Table1[[#This Row],[Weekly_Working_Hours]]</f>
        <v>#DIV/0!</v>
      </c>
      <c r="O48" s="7"/>
    </row>
    <row r="49" spans="1:15" ht="17" x14ac:dyDescent="0.6">
      <c r="A49" s="25"/>
      <c r="B49" s="25"/>
      <c r="C49" s="25"/>
      <c r="D49" s="25"/>
      <c r="E49" s="25"/>
      <c r="F49" s="25"/>
      <c r="G49" s="19">
        <f t="shared" si="0"/>
        <v>0</v>
      </c>
      <c r="H49" s="25"/>
      <c r="I49" s="26"/>
      <c r="J49" s="20">
        <f t="shared" si="1"/>
        <v>0</v>
      </c>
      <c r="K49" s="25"/>
      <c r="L49" s="25"/>
      <c r="M49" s="19" t="e">
        <f>7/Table1[[#This Row],[Pay Period (days)]]</f>
        <v>#DIV/0!</v>
      </c>
      <c r="N49" s="21" t="e">
        <f>((G49+J49)*M49)/Table1[[#This Row],[Weekly_Working_Hours]]</f>
        <v>#DIV/0!</v>
      </c>
      <c r="O49" s="7"/>
    </row>
    <row r="50" spans="1:15" ht="17" x14ac:dyDescent="0.6">
      <c r="A50" s="25"/>
      <c r="B50" s="25"/>
      <c r="C50" s="25"/>
      <c r="D50" s="25"/>
      <c r="E50" s="25"/>
      <c r="F50" s="25"/>
      <c r="G50" s="19">
        <f t="shared" si="0"/>
        <v>0</v>
      </c>
      <c r="H50" s="25"/>
      <c r="I50" s="26"/>
      <c r="J50" s="20">
        <f t="shared" si="1"/>
        <v>0</v>
      </c>
      <c r="K50" s="25"/>
      <c r="L50" s="25"/>
      <c r="M50" s="19" t="e">
        <f>7/Table1[[#This Row],[Pay Period (days)]]</f>
        <v>#DIV/0!</v>
      </c>
      <c r="N50" s="21" t="e">
        <f>((G50+J50)*M50)/Table1[[#This Row],[Weekly_Working_Hours]]</f>
        <v>#DIV/0!</v>
      </c>
      <c r="O50" s="7"/>
    </row>
    <row r="51" spans="1:15" ht="17" x14ac:dyDescent="0.6">
      <c r="A51" s="25"/>
      <c r="B51" s="25"/>
      <c r="C51" s="25"/>
      <c r="D51" s="25"/>
      <c r="E51" s="25"/>
      <c r="F51" s="25"/>
      <c r="G51" s="19">
        <f t="shared" si="0"/>
        <v>0</v>
      </c>
      <c r="H51" s="25"/>
      <c r="I51" s="26"/>
      <c r="J51" s="20">
        <f t="shared" si="1"/>
        <v>0</v>
      </c>
      <c r="K51" s="25"/>
      <c r="L51" s="25"/>
      <c r="M51" s="19" t="e">
        <f>7/Table1[[#This Row],[Pay Period (days)]]</f>
        <v>#DIV/0!</v>
      </c>
      <c r="N51" s="21" t="e">
        <f>((G51+J51)*M51)/Table1[[#This Row],[Weekly_Working_Hours]]</f>
        <v>#DIV/0!</v>
      </c>
      <c r="O51" s="7"/>
    </row>
    <row r="52" spans="1:15" ht="17" x14ac:dyDescent="0.6">
      <c r="A52" s="25"/>
      <c r="B52" s="25"/>
      <c r="C52" s="25"/>
      <c r="D52" s="25"/>
      <c r="E52" s="25"/>
      <c r="F52" s="25"/>
      <c r="G52" s="19">
        <f t="shared" si="0"/>
        <v>0</v>
      </c>
      <c r="H52" s="25"/>
      <c r="I52" s="26"/>
      <c r="J52" s="20">
        <f t="shared" si="1"/>
        <v>0</v>
      </c>
      <c r="K52" s="25"/>
      <c r="L52" s="25"/>
      <c r="M52" s="19" t="e">
        <f>7/Table1[[#This Row],[Pay Period (days)]]</f>
        <v>#DIV/0!</v>
      </c>
      <c r="N52" s="21" t="e">
        <f>((G52+J52)*M52)/Table1[[#This Row],[Weekly_Working_Hours]]</f>
        <v>#DIV/0!</v>
      </c>
      <c r="O52" s="7"/>
    </row>
    <row r="53" spans="1:15" ht="17" x14ac:dyDescent="0.6">
      <c r="A53" s="25"/>
      <c r="B53" s="25"/>
      <c r="C53" s="25"/>
      <c r="D53" s="25"/>
      <c r="E53" s="25"/>
      <c r="F53" s="25"/>
      <c r="G53" s="19">
        <f t="shared" si="0"/>
        <v>0</v>
      </c>
      <c r="H53" s="25"/>
      <c r="I53" s="26"/>
      <c r="J53" s="20">
        <f t="shared" si="1"/>
        <v>0</v>
      </c>
      <c r="K53" s="25"/>
      <c r="L53" s="25"/>
      <c r="M53" s="19" t="e">
        <f>7/Table1[[#This Row],[Pay Period (days)]]</f>
        <v>#DIV/0!</v>
      </c>
      <c r="N53" s="21" t="e">
        <f>((G53+J53)*M53)/Table1[[#This Row],[Weekly_Working_Hours]]</f>
        <v>#DIV/0!</v>
      </c>
      <c r="O53" s="7"/>
    </row>
    <row r="54" spans="1:15" ht="17" x14ac:dyDescent="0.6">
      <c r="A54" s="25"/>
      <c r="B54" s="25"/>
      <c r="C54" s="25"/>
      <c r="D54" s="25"/>
      <c r="E54" s="25"/>
      <c r="F54" s="25"/>
      <c r="G54" s="19">
        <f t="shared" si="0"/>
        <v>0</v>
      </c>
      <c r="H54" s="25"/>
      <c r="I54" s="26"/>
      <c r="J54" s="20">
        <f t="shared" si="1"/>
        <v>0</v>
      </c>
      <c r="K54" s="25"/>
      <c r="L54" s="25"/>
      <c r="M54" s="19" t="e">
        <f>7/Table1[[#This Row],[Pay Period (days)]]</f>
        <v>#DIV/0!</v>
      </c>
      <c r="N54" s="21" t="e">
        <f>((G54+J54)*M54)/Table1[[#This Row],[Weekly_Working_Hours]]</f>
        <v>#DIV/0!</v>
      </c>
      <c r="O54" s="7"/>
    </row>
    <row r="55" spans="1:15" ht="17" x14ac:dyDescent="0.6">
      <c r="A55" s="25"/>
      <c r="B55" s="25"/>
      <c r="C55" s="25"/>
      <c r="D55" s="25"/>
      <c r="E55" s="25"/>
      <c r="F55" s="25"/>
      <c r="G55" s="19">
        <f t="shared" si="0"/>
        <v>0</v>
      </c>
      <c r="H55" s="25"/>
      <c r="I55" s="26"/>
      <c r="J55" s="20">
        <f t="shared" si="1"/>
        <v>0</v>
      </c>
      <c r="K55" s="25"/>
      <c r="L55" s="25"/>
      <c r="M55" s="19" t="e">
        <f>7/Table1[[#This Row],[Pay Period (days)]]</f>
        <v>#DIV/0!</v>
      </c>
      <c r="N55" s="21" t="e">
        <f>((G55+J55)*M55)/Table1[[#This Row],[Weekly_Working_Hours]]</f>
        <v>#DIV/0!</v>
      </c>
      <c r="O55" s="7"/>
    </row>
    <row r="56" spans="1:15" ht="17" x14ac:dyDescent="0.6">
      <c r="A56" s="25"/>
      <c r="B56" s="25"/>
      <c r="C56" s="25"/>
      <c r="D56" s="25"/>
      <c r="E56" s="25"/>
      <c r="F56" s="25"/>
      <c r="G56" s="19">
        <f t="shared" si="0"/>
        <v>0</v>
      </c>
      <c r="H56" s="25"/>
      <c r="I56" s="26"/>
      <c r="J56" s="20">
        <f t="shared" si="1"/>
        <v>0</v>
      </c>
      <c r="K56" s="25"/>
      <c r="L56" s="25"/>
      <c r="M56" s="19" t="e">
        <f>7/Table1[[#This Row],[Pay Period (days)]]</f>
        <v>#DIV/0!</v>
      </c>
      <c r="N56" s="21" t="e">
        <f>((G56+J56)*M56)/Table1[[#This Row],[Weekly_Working_Hours]]</f>
        <v>#DIV/0!</v>
      </c>
      <c r="O56" s="7"/>
    </row>
    <row r="57" spans="1:15" ht="17" x14ac:dyDescent="0.6">
      <c r="A57" s="25"/>
      <c r="B57" s="25"/>
      <c r="C57" s="25"/>
      <c r="D57" s="25"/>
      <c r="E57" s="25"/>
      <c r="F57" s="25"/>
      <c r="G57" s="19">
        <f t="shared" si="0"/>
        <v>0</v>
      </c>
      <c r="H57" s="25"/>
      <c r="I57" s="26"/>
      <c r="J57" s="20">
        <f t="shared" si="1"/>
        <v>0</v>
      </c>
      <c r="K57" s="25"/>
      <c r="L57" s="25"/>
      <c r="M57" s="19" t="e">
        <f>7/Table1[[#This Row],[Pay Period (days)]]</f>
        <v>#DIV/0!</v>
      </c>
      <c r="N57" s="21" t="e">
        <f>((G57+J57)*M57)/Table1[[#This Row],[Weekly_Working_Hours]]</f>
        <v>#DIV/0!</v>
      </c>
      <c r="O57" s="7"/>
    </row>
    <row r="58" spans="1:15" ht="17" x14ac:dyDescent="0.6">
      <c r="A58" s="25"/>
      <c r="B58" s="25"/>
      <c r="C58" s="25"/>
      <c r="D58" s="25"/>
      <c r="E58" s="25"/>
      <c r="F58" s="25"/>
      <c r="G58" s="19">
        <f t="shared" si="0"/>
        <v>0</v>
      </c>
      <c r="H58" s="25"/>
      <c r="I58" s="26"/>
      <c r="J58" s="20">
        <f t="shared" si="1"/>
        <v>0</v>
      </c>
      <c r="K58" s="25"/>
      <c r="L58" s="25"/>
      <c r="M58" s="19" t="e">
        <f>7/Table1[[#This Row],[Pay Period (days)]]</f>
        <v>#DIV/0!</v>
      </c>
      <c r="N58" s="21" t="e">
        <f>((G58+J58)*M58)/Table1[[#This Row],[Weekly_Working_Hours]]</f>
        <v>#DIV/0!</v>
      </c>
      <c r="O58" s="7"/>
    </row>
    <row r="59" spans="1:15" ht="17" x14ac:dyDescent="0.6">
      <c r="A59" s="25"/>
      <c r="B59" s="25"/>
      <c r="C59" s="25"/>
      <c r="D59" s="25"/>
      <c r="E59" s="25"/>
      <c r="F59" s="25"/>
      <c r="G59" s="19">
        <f t="shared" si="0"/>
        <v>0</v>
      </c>
      <c r="H59" s="25"/>
      <c r="I59" s="26"/>
      <c r="J59" s="20">
        <f t="shared" si="1"/>
        <v>0</v>
      </c>
      <c r="K59" s="25"/>
      <c r="L59" s="25"/>
      <c r="M59" s="19" t="e">
        <f>7/Table1[[#This Row],[Pay Period (days)]]</f>
        <v>#DIV/0!</v>
      </c>
      <c r="N59" s="21" t="e">
        <f>((G59+J59)*M59)/Table1[[#This Row],[Weekly_Working_Hours]]</f>
        <v>#DIV/0!</v>
      </c>
      <c r="O59" s="7"/>
    </row>
    <row r="60" spans="1:15" ht="17" x14ac:dyDescent="0.6">
      <c r="A60" s="25"/>
      <c r="B60" s="25"/>
      <c r="C60" s="25"/>
      <c r="D60" s="25"/>
      <c r="E60" s="25"/>
      <c r="F60" s="25"/>
      <c r="G60" s="19">
        <f t="shared" si="0"/>
        <v>0</v>
      </c>
      <c r="H60" s="25"/>
      <c r="I60" s="26"/>
      <c r="J60" s="20">
        <f t="shared" si="1"/>
        <v>0</v>
      </c>
      <c r="K60" s="25"/>
      <c r="L60" s="25"/>
      <c r="M60" s="19" t="e">
        <f>7/Table1[[#This Row],[Pay Period (days)]]</f>
        <v>#DIV/0!</v>
      </c>
      <c r="N60" s="21" t="e">
        <f>((G60+J60)*M60)/Table1[[#This Row],[Weekly_Working_Hours]]</f>
        <v>#DIV/0!</v>
      </c>
      <c r="O60" s="7"/>
    </row>
    <row r="61" spans="1:15" ht="17" x14ac:dyDescent="0.6">
      <c r="A61" s="25"/>
      <c r="B61" s="25"/>
      <c r="C61" s="25"/>
      <c r="D61" s="25"/>
      <c r="E61" s="25"/>
      <c r="F61" s="25"/>
      <c r="G61" s="19">
        <f t="shared" si="0"/>
        <v>0</v>
      </c>
      <c r="H61" s="25"/>
      <c r="I61" s="26"/>
      <c r="J61" s="20">
        <f t="shared" si="1"/>
        <v>0</v>
      </c>
      <c r="K61" s="25"/>
      <c r="L61" s="25"/>
      <c r="M61" s="19" t="e">
        <f>7/Table1[[#This Row],[Pay Period (days)]]</f>
        <v>#DIV/0!</v>
      </c>
      <c r="N61" s="21" t="e">
        <f>((G61+J61)*M61)/Table1[[#This Row],[Weekly_Working_Hours]]</f>
        <v>#DIV/0!</v>
      </c>
      <c r="O61" s="7"/>
    </row>
    <row r="62" spans="1:15" ht="17" x14ac:dyDescent="0.6">
      <c r="A62" s="25"/>
      <c r="B62" s="25"/>
      <c r="C62" s="25"/>
      <c r="D62" s="25"/>
      <c r="E62" s="25"/>
      <c r="F62" s="25"/>
      <c r="G62" s="19">
        <f t="shared" si="0"/>
        <v>0</v>
      </c>
      <c r="H62" s="25"/>
      <c r="I62" s="26"/>
      <c r="J62" s="20">
        <f t="shared" si="1"/>
        <v>0</v>
      </c>
      <c r="K62" s="25"/>
      <c r="L62" s="25"/>
      <c r="M62" s="19" t="e">
        <f>7/Table1[[#This Row],[Pay Period (days)]]</f>
        <v>#DIV/0!</v>
      </c>
      <c r="N62" s="21" t="e">
        <f>((G62+J62)*M62)/Table1[[#This Row],[Weekly_Working_Hours]]</f>
        <v>#DIV/0!</v>
      </c>
      <c r="O62" s="7"/>
    </row>
    <row r="63" spans="1:15" ht="17" x14ac:dyDescent="0.6">
      <c r="A63" s="25"/>
      <c r="B63" s="25"/>
      <c r="C63" s="25"/>
      <c r="D63" s="25"/>
      <c r="E63" s="25"/>
      <c r="F63" s="25"/>
      <c r="G63" s="19">
        <f t="shared" si="0"/>
        <v>0</v>
      </c>
      <c r="H63" s="25"/>
      <c r="I63" s="26"/>
      <c r="J63" s="20">
        <f t="shared" si="1"/>
        <v>0</v>
      </c>
      <c r="K63" s="25"/>
      <c r="L63" s="25"/>
      <c r="M63" s="19" t="e">
        <f>7/Table1[[#This Row],[Pay Period (days)]]</f>
        <v>#DIV/0!</v>
      </c>
      <c r="N63" s="21" t="e">
        <f>((G63+J63)*M63)/Table1[[#This Row],[Weekly_Working_Hours]]</f>
        <v>#DIV/0!</v>
      </c>
      <c r="O63" s="7"/>
    </row>
    <row r="64" spans="1:15" ht="17" x14ac:dyDescent="0.6">
      <c r="A64" s="25"/>
      <c r="B64" s="25"/>
      <c r="C64" s="25"/>
      <c r="D64" s="25"/>
      <c r="E64" s="25"/>
      <c r="F64" s="25"/>
      <c r="G64" s="19">
        <f t="shared" si="0"/>
        <v>0</v>
      </c>
      <c r="H64" s="25"/>
      <c r="I64" s="26"/>
      <c r="J64" s="20">
        <f t="shared" si="1"/>
        <v>0</v>
      </c>
      <c r="K64" s="25"/>
      <c r="L64" s="25"/>
      <c r="M64" s="19" t="e">
        <f>7/Table1[[#This Row],[Pay Period (days)]]</f>
        <v>#DIV/0!</v>
      </c>
      <c r="N64" s="21" t="e">
        <f>((G64+J64)*M64)/Table1[[#This Row],[Weekly_Working_Hours]]</f>
        <v>#DIV/0!</v>
      </c>
      <c r="O64" s="7"/>
    </row>
    <row r="65" spans="1:15" ht="17" x14ac:dyDescent="0.6">
      <c r="A65" s="25"/>
      <c r="B65" s="25"/>
      <c r="C65" s="25"/>
      <c r="D65" s="25"/>
      <c r="E65" s="25"/>
      <c r="F65" s="25"/>
      <c r="G65" s="19">
        <f t="shared" si="0"/>
        <v>0</v>
      </c>
      <c r="H65" s="25"/>
      <c r="I65" s="26"/>
      <c r="J65" s="20">
        <f t="shared" si="1"/>
        <v>0</v>
      </c>
      <c r="K65" s="25"/>
      <c r="L65" s="25"/>
      <c r="M65" s="19" t="e">
        <f>7/Table1[[#This Row],[Pay Period (days)]]</f>
        <v>#DIV/0!</v>
      </c>
      <c r="N65" s="21" t="e">
        <f>((G65+J65)*M65)/Table1[[#This Row],[Weekly_Working_Hours]]</f>
        <v>#DIV/0!</v>
      </c>
      <c r="O65" s="7"/>
    </row>
    <row r="66" spans="1:15" ht="17" x14ac:dyDescent="0.6">
      <c r="A66" s="25"/>
      <c r="B66" s="25"/>
      <c r="C66" s="25"/>
      <c r="D66" s="25"/>
      <c r="E66" s="25"/>
      <c r="F66" s="25"/>
      <c r="G66" s="19">
        <f t="shared" si="0"/>
        <v>0</v>
      </c>
      <c r="H66" s="25"/>
      <c r="I66" s="26"/>
      <c r="J66" s="20">
        <f t="shared" si="1"/>
        <v>0</v>
      </c>
      <c r="K66" s="25"/>
      <c r="L66" s="25"/>
      <c r="M66" s="19" t="e">
        <f>7/Table1[[#This Row],[Pay Period (days)]]</f>
        <v>#DIV/0!</v>
      </c>
      <c r="N66" s="21" t="e">
        <f>((G66+J66)*M66)/Table1[[#This Row],[Weekly_Working_Hours]]</f>
        <v>#DIV/0!</v>
      </c>
      <c r="O66" s="7"/>
    </row>
    <row r="67" spans="1:15" ht="17" x14ac:dyDescent="0.6">
      <c r="A67" s="25"/>
      <c r="B67" s="25"/>
      <c r="C67" s="25"/>
      <c r="D67" s="25"/>
      <c r="E67" s="25"/>
      <c r="F67" s="25"/>
      <c r="G67" s="19">
        <f t="shared" si="0"/>
        <v>0</v>
      </c>
      <c r="H67" s="25"/>
      <c r="I67" s="26"/>
      <c r="J67" s="20">
        <f t="shared" si="1"/>
        <v>0</v>
      </c>
      <c r="K67" s="25"/>
      <c r="L67" s="25"/>
      <c r="M67" s="19" t="e">
        <f>7/Table1[[#This Row],[Pay Period (days)]]</f>
        <v>#DIV/0!</v>
      </c>
      <c r="N67" s="21" t="e">
        <f>((G67+J67)*M67)/Table1[[#This Row],[Weekly_Working_Hours]]</f>
        <v>#DIV/0!</v>
      </c>
      <c r="O67" s="7"/>
    </row>
    <row r="68" spans="1:15" ht="17" x14ac:dyDescent="0.6">
      <c r="A68" s="25"/>
      <c r="B68" s="25"/>
      <c r="C68" s="25"/>
      <c r="D68" s="25"/>
      <c r="E68" s="25"/>
      <c r="F68" s="25"/>
      <c r="G68" s="19">
        <f t="shared" si="0"/>
        <v>0</v>
      </c>
      <c r="H68" s="25"/>
      <c r="I68" s="26"/>
      <c r="J68" s="20">
        <f t="shared" si="1"/>
        <v>0</v>
      </c>
      <c r="K68" s="25"/>
      <c r="L68" s="25"/>
      <c r="M68" s="19" t="e">
        <f>7/Table1[[#This Row],[Pay Period (days)]]</f>
        <v>#DIV/0!</v>
      </c>
      <c r="N68" s="21" t="e">
        <f>((G68+J68)*M68)/Table1[[#This Row],[Weekly_Working_Hours]]</f>
        <v>#DIV/0!</v>
      </c>
      <c r="O68" s="7"/>
    </row>
    <row r="69" spans="1:15" ht="17" x14ac:dyDescent="0.6">
      <c r="A69" s="25"/>
      <c r="B69" s="25"/>
      <c r="C69" s="25"/>
      <c r="D69" s="25"/>
      <c r="E69" s="25"/>
      <c r="F69" s="25"/>
      <c r="G69" s="19">
        <f t="shared" si="0"/>
        <v>0</v>
      </c>
      <c r="H69" s="25"/>
      <c r="I69" s="26"/>
      <c r="J69" s="20">
        <f t="shared" si="1"/>
        <v>0</v>
      </c>
      <c r="K69" s="25"/>
      <c r="L69" s="25"/>
      <c r="M69" s="19" t="e">
        <f>7/Table1[[#This Row],[Pay Period (days)]]</f>
        <v>#DIV/0!</v>
      </c>
      <c r="N69" s="21" t="e">
        <f>((G69+J69)*M69)/Table1[[#This Row],[Weekly_Working_Hours]]</f>
        <v>#DIV/0!</v>
      </c>
      <c r="O69" s="7"/>
    </row>
    <row r="70" spans="1:15" ht="17" x14ac:dyDescent="0.6">
      <c r="A70" s="25"/>
      <c r="B70" s="25"/>
      <c r="C70" s="25"/>
      <c r="D70" s="25"/>
      <c r="E70" s="25"/>
      <c r="F70" s="25"/>
      <c r="G70" s="19">
        <f t="shared" si="0"/>
        <v>0</v>
      </c>
      <c r="H70" s="25"/>
      <c r="I70" s="26"/>
      <c r="J70" s="20">
        <f t="shared" si="1"/>
        <v>0</v>
      </c>
      <c r="K70" s="25"/>
      <c r="L70" s="25"/>
      <c r="M70" s="19" t="e">
        <f>7/Table1[[#This Row],[Pay Period (days)]]</f>
        <v>#DIV/0!</v>
      </c>
      <c r="N70" s="21" t="e">
        <f>((G70+J70)*M70)/Table1[[#This Row],[Weekly_Working_Hours]]</f>
        <v>#DIV/0!</v>
      </c>
      <c r="O70" s="7"/>
    </row>
    <row r="71" spans="1:15" ht="17" x14ac:dyDescent="0.6">
      <c r="A71" s="25"/>
      <c r="B71" s="25"/>
      <c r="C71" s="25"/>
      <c r="D71" s="25"/>
      <c r="E71" s="25"/>
      <c r="F71" s="25"/>
      <c r="G71" s="19">
        <f t="shared" si="0"/>
        <v>0</v>
      </c>
      <c r="H71" s="25"/>
      <c r="I71" s="26"/>
      <c r="J71" s="20">
        <f t="shared" si="1"/>
        <v>0</v>
      </c>
      <c r="K71" s="25"/>
      <c r="L71" s="25"/>
      <c r="M71" s="19" t="e">
        <f>7/Table1[[#This Row],[Pay Period (days)]]</f>
        <v>#DIV/0!</v>
      </c>
      <c r="N71" s="21" t="e">
        <f>((G71+J71)*M71)/Table1[[#This Row],[Weekly_Working_Hours]]</f>
        <v>#DIV/0!</v>
      </c>
      <c r="O71" s="7"/>
    </row>
    <row r="72" spans="1:15" ht="17" x14ac:dyDescent="0.6">
      <c r="A72" s="25"/>
      <c r="B72" s="25"/>
      <c r="C72" s="25"/>
      <c r="D72" s="25"/>
      <c r="E72" s="25"/>
      <c r="F72" s="25"/>
      <c r="G72" s="19">
        <f t="shared" si="0"/>
        <v>0</v>
      </c>
      <c r="H72" s="25"/>
      <c r="I72" s="26"/>
      <c r="J72" s="20">
        <f t="shared" si="1"/>
        <v>0</v>
      </c>
      <c r="K72" s="25"/>
      <c r="L72" s="25"/>
      <c r="M72" s="19" t="e">
        <f>7/Table1[[#This Row],[Pay Period (days)]]</f>
        <v>#DIV/0!</v>
      </c>
      <c r="N72" s="21" t="e">
        <f>((G72+J72)*M72)/Table1[[#This Row],[Weekly_Working_Hours]]</f>
        <v>#DIV/0!</v>
      </c>
      <c r="O72" s="7"/>
    </row>
    <row r="73" spans="1:15" ht="17" x14ac:dyDescent="0.6">
      <c r="A73" s="25"/>
      <c r="B73" s="25"/>
      <c r="C73" s="25"/>
      <c r="D73" s="25"/>
      <c r="E73" s="25"/>
      <c r="F73" s="25"/>
      <c r="G73" s="19">
        <f t="shared" si="0"/>
        <v>0</v>
      </c>
      <c r="H73" s="25"/>
      <c r="I73" s="26"/>
      <c r="J73" s="20">
        <f t="shared" si="1"/>
        <v>0</v>
      </c>
      <c r="K73" s="25"/>
      <c r="L73" s="25"/>
      <c r="M73" s="19" t="e">
        <f>7/Table1[[#This Row],[Pay Period (days)]]</f>
        <v>#DIV/0!</v>
      </c>
      <c r="N73" s="21" t="e">
        <f>((G73+J73)*M73)/Table1[[#This Row],[Weekly_Working_Hours]]</f>
        <v>#DIV/0!</v>
      </c>
      <c r="O73" s="7"/>
    </row>
    <row r="74" spans="1:15" ht="17" x14ac:dyDescent="0.6">
      <c r="A74" s="25"/>
      <c r="B74" s="25"/>
      <c r="C74" s="25"/>
      <c r="D74" s="25"/>
      <c r="E74" s="25"/>
      <c r="F74" s="25"/>
      <c r="G74" s="19">
        <f t="shared" si="0"/>
        <v>0</v>
      </c>
      <c r="H74" s="25"/>
      <c r="I74" s="26"/>
      <c r="J74" s="20">
        <f t="shared" si="1"/>
        <v>0</v>
      </c>
      <c r="K74" s="25"/>
      <c r="L74" s="25"/>
      <c r="M74" s="19" t="e">
        <f>7/Table1[[#This Row],[Pay Period (days)]]</f>
        <v>#DIV/0!</v>
      </c>
      <c r="N74" s="21" t="e">
        <f>((G74+J74)*M74)/Table1[[#This Row],[Weekly_Working_Hours]]</f>
        <v>#DIV/0!</v>
      </c>
      <c r="O74" s="7"/>
    </row>
    <row r="75" spans="1:15" ht="17" x14ac:dyDescent="0.6">
      <c r="A75" s="25"/>
      <c r="B75" s="25"/>
      <c r="C75" s="25"/>
      <c r="D75" s="25"/>
      <c r="E75" s="25"/>
      <c r="F75" s="25"/>
      <c r="G75" s="19">
        <f t="shared" si="0"/>
        <v>0</v>
      </c>
      <c r="H75" s="25"/>
      <c r="I75" s="26"/>
      <c r="J75" s="20">
        <f t="shared" si="1"/>
        <v>0</v>
      </c>
      <c r="K75" s="25"/>
      <c r="L75" s="25"/>
      <c r="M75" s="19" t="e">
        <f>7/Table1[[#This Row],[Pay Period (days)]]</f>
        <v>#DIV/0!</v>
      </c>
      <c r="N75" s="21" t="e">
        <f>((G75+J75)*M75)/Table1[[#This Row],[Weekly_Working_Hours]]</f>
        <v>#DIV/0!</v>
      </c>
      <c r="O75" s="7"/>
    </row>
    <row r="76" spans="1:15" ht="17" x14ac:dyDescent="0.6">
      <c r="A76" s="25"/>
      <c r="B76" s="25"/>
      <c r="C76" s="25"/>
      <c r="D76" s="25"/>
      <c r="E76" s="25"/>
      <c r="F76" s="25"/>
      <c r="G76" s="19">
        <f t="shared" ref="G76:G139" si="2">SUM(D76:F76)</f>
        <v>0</v>
      </c>
      <c r="H76" s="25"/>
      <c r="I76" s="26"/>
      <c r="J76" s="20">
        <f t="shared" ref="J76:J139" si="3">IF(AND(ISNUMBER(I76), I76&lt;&gt;0), I76, H76)</f>
        <v>0</v>
      </c>
      <c r="K76" s="25"/>
      <c r="L76" s="25"/>
      <c r="M76" s="19" t="e">
        <f>7/Table1[[#This Row],[Pay Period (days)]]</f>
        <v>#DIV/0!</v>
      </c>
      <c r="N76" s="21" t="e">
        <f>((G76+J76)*M76)/Table1[[#This Row],[Weekly_Working_Hours]]</f>
        <v>#DIV/0!</v>
      </c>
      <c r="O76" s="7"/>
    </row>
    <row r="77" spans="1:15" ht="17" x14ac:dyDescent="0.6">
      <c r="A77" s="25"/>
      <c r="B77" s="25"/>
      <c r="C77" s="25"/>
      <c r="D77" s="25"/>
      <c r="E77" s="25"/>
      <c r="F77" s="25"/>
      <c r="G77" s="19">
        <f t="shared" si="2"/>
        <v>0</v>
      </c>
      <c r="H77" s="25"/>
      <c r="I77" s="26"/>
      <c r="J77" s="20">
        <f t="shared" si="3"/>
        <v>0</v>
      </c>
      <c r="K77" s="25"/>
      <c r="L77" s="25"/>
      <c r="M77" s="19" t="e">
        <f>7/Table1[[#This Row],[Pay Period (days)]]</f>
        <v>#DIV/0!</v>
      </c>
      <c r="N77" s="21" t="e">
        <f>((G77+J77)*M77)/Table1[[#This Row],[Weekly_Working_Hours]]</f>
        <v>#DIV/0!</v>
      </c>
      <c r="O77" s="7"/>
    </row>
    <row r="78" spans="1:15" ht="17" x14ac:dyDescent="0.6">
      <c r="A78" s="25"/>
      <c r="B78" s="25"/>
      <c r="C78" s="25"/>
      <c r="D78" s="25"/>
      <c r="E78" s="25"/>
      <c r="F78" s="25"/>
      <c r="G78" s="19">
        <f t="shared" si="2"/>
        <v>0</v>
      </c>
      <c r="H78" s="25"/>
      <c r="I78" s="26"/>
      <c r="J78" s="20">
        <f t="shared" si="3"/>
        <v>0</v>
      </c>
      <c r="K78" s="25"/>
      <c r="L78" s="25"/>
      <c r="M78" s="19" t="e">
        <f>7/Table1[[#This Row],[Pay Period (days)]]</f>
        <v>#DIV/0!</v>
      </c>
      <c r="N78" s="21" t="e">
        <f>((G78+J78)*M78)/Table1[[#This Row],[Weekly_Working_Hours]]</f>
        <v>#DIV/0!</v>
      </c>
      <c r="O78" s="7"/>
    </row>
    <row r="79" spans="1:15" ht="17" x14ac:dyDescent="0.6">
      <c r="A79" s="25"/>
      <c r="B79" s="25"/>
      <c r="C79" s="25"/>
      <c r="D79" s="25"/>
      <c r="E79" s="25"/>
      <c r="F79" s="25"/>
      <c r="G79" s="19">
        <f t="shared" si="2"/>
        <v>0</v>
      </c>
      <c r="H79" s="25"/>
      <c r="I79" s="26"/>
      <c r="J79" s="20">
        <f t="shared" si="3"/>
        <v>0</v>
      </c>
      <c r="K79" s="25"/>
      <c r="L79" s="25"/>
      <c r="M79" s="19" t="e">
        <f>7/Table1[[#This Row],[Pay Period (days)]]</f>
        <v>#DIV/0!</v>
      </c>
      <c r="N79" s="21" t="e">
        <f>((G79+J79)*M79)/Table1[[#This Row],[Weekly_Working_Hours]]</f>
        <v>#DIV/0!</v>
      </c>
      <c r="O79" s="7"/>
    </row>
    <row r="80" spans="1:15" ht="17" x14ac:dyDescent="0.6">
      <c r="A80" s="25"/>
      <c r="B80" s="25"/>
      <c r="C80" s="25"/>
      <c r="D80" s="25"/>
      <c r="E80" s="25"/>
      <c r="F80" s="25"/>
      <c r="G80" s="19">
        <f t="shared" si="2"/>
        <v>0</v>
      </c>
      <c r="H80" s="25"/>
      <c r="I80" s="26"/>
      <c r="J80" s="20">
        <f t="shared" si="3"/>
        <v>0</v>
      </c>
      <c r="K80" s="25"/>
      <c r="L80" s="25"/>
      <c r="M80" s="19" t="e">
        <f>7/Table1[[#This Row],[Pay Period (days)]]</f>
        <v>#DIV/0!</v>
      </c>
      <c r="N80" s="21" t="e">
        <f>((G80+J80)*M80)/Table1[[#This Row],[Weekly_Working_Hours]]</f>
        <v>#DIV/0!</v>
      </c>
      <c r="O80" s="7"/>
    </row>
    <row r="81" spans="1:15" ht="17" x14ac:dyDescent="0.6">
      <c r="A81" s="25"/>
      <c r="B81" s="25"/>
      <c r="C81" s="25"/>
      <c r="D81" s="25"/>
      <c r="E81" s="25"/>
      <c r="F81" s="25"/>
      <c r="G81" s="19">
        <f t="shared" si="2"/>
        <v>0</v>
      </c>
      <c r="H81" s="25"/>
      <c r="I81" s="26"/>
      <c r="J81" s="20">
        <f t="shared" si="3"/>
        <v>0</v>
      </c>
      <c r="K81" s="25"/>
      <c r="L81" s="25"/>
      <c r="M81" s="19" t="e">
        <f>7/Table1[[#This Row],[Pay Period (days)]]</f>
        <v>#DIV/0!</v>
      </c>
      <c r="N81" s="21" t="e">
        <f>((G81+J81)*M81)/Table1[[#This Row],[Weekly_Working_Hours]]</f>
        <v>#DIV/0!</v>
      </c>
      <c r="O81" s="7"/>
    </row>
    <row r="82" spans="1:15" ht="17" x14ac:dyDescent="0.6">
      <c r="A82" s="25"/>
      <c r="B82" s="25"/>
      <c r="C82" s="25"/>
      <c r="D82" s="25"/>
      <c r="E82" s="25"/>
      <c r="F82" s="25"/>
      <c r="G82" s="19">
        <f t="shared" si="2"/>
        <v>0</v>
      </c>
      <c r="H82" s="25"/>
      <c r="I82" s="26"/>
      <c r="J82" s="20">
        <f t="shared" si="3"/>
        <v>0</v>
      </c>
      <c r="K82" s="25"/>
      <c r="L82" s="25"/>
      <c r="M82" s="19" t="e">
        <f>7/Table1[[#This Row],[Pay Period (days)]]</f>
        <v>#DIV/0!</v>
      </c>
      <c r="N82" s="21" t="e">
        <f>((G82+J82)*M82)/Table1[[#This Row],[Weekly_Working_Hours]]</f>
        <v>#DIV/0!</v>
      </c>
      <c r="O82" s="7"/>
    </row>
    <row r="83" spans="1:15" ht="17" x14ac:dyDescent="0.6">
      <c r="A83" s="25"/>
      <c r="B83" s="25"/>
      <c r="C83" s="25"/>
      <c r="D83" s="25"/>
      <c r="E83" s="25"/>
      <c r="F83" s="25"/>
      <c r="G83" s="19">
        <f t="shared" si="2"/>
        <v>0</v>
      </c>
      <c r="H83" s="25"/>
      <c r="I83" s="26"/>
      <c r="J83" s="20">
        <f t="shared" si="3"/>
        <v>0</v>
      </c>
      <c r="K83" s="25"/>
      <c r="L83" s="25"/>
      <c r="M83" s="19" t="e">
        <f>7/Table1[[#This Row],[Pay Period (days)]]</f>
        <v>#DIV/0!</v>
      </c>
      <c r="N83" s="21" t="e">
        <f>((G83+J83)*M83)/Table1[[#This Row],[Weekly_Working_Hours]]</f>
        <v>#DIV/0!</v>
      </c>
      <c r="O83" s="7"/>
    </row>
    <row r="84" spans="1:15" ht="17" x14ac:dyDescent="0.6">
      <c r="A84" s="25"/>
      <c r="B84" s="25"/>
      <c r="C84" s="25"/>
      <c r="D84" s="25"/>
      <c r="E84" s="25"/>
      <c r="F84" s="25"/>
      <c r="G84" s="19">
        <f t="shared" si="2"/>
        <v>0</v>
      </c>
      <c r="H84" s="25"/>
      <c r="I84" s="26"/>
      <c r="J84" s="20">
        <f t="shared" si="3"/>
        <v>0</v>
      </c>
      <c r="K84" s="25"/>
      <c r="L84" s="25"/>
      <c r="M84" s="19" t="e">
        <f>7/Table1[[#This Row],[Pay Period (days)]]</f>
        <v>#DIV/0!</v>
      </c>
      <c r="N84" s="21" t="e">
        <f>((G84+J84)*M84)/Table1[[#This Row],[Weekly_Working_Hours]]</f>
        <v>#DIV/0!</v>
      </c>
      <c r="O84" s="7"/>
    </row>
    <row r="85" spans="1:15" ht="17" x14ac:dyDescent="0.6">
      <c r="A85" s="25"/>
      <c r="B85" s="25"/>
      <c r="C85" s="25"/>
      <c r="D85" s="25"/>
      <c r="E85" s="25"/>
      <c r="F85" s="25"/>
      <c r="G85" s="19">
        <f t="shared" si="2"/>
        <v>0</v>
      </c>
      <c r="H85" s="25"/>
      <c r="I85" s="26"/>
      <c r="J85" s="20">
        <f t="shared" si="3"/>
        <v>0</v>
      </c>
      <c r="K85" s="25"/>
      <c r="L85" s="25"/>
      <c r="M85" s="19" t="e">
        <f>7/Table1[[#This Row],[Pay Period (days)]]</f>
        <v>#DIV/0!</v>
      </c>
      <c r="N85" s="21" t="e">
        <f>((G85+J85)*M85)/Table1[[#This Row],[Weekly_Working_Hours]]</f>
        <v>#DIV/0!</v>
      </c>
      <c r="O85" s="7"/>
    </row>
    <row r="86" spans="1:15" ht="17" x14ac:dyDescent="0.6">
      <c r="A86" s="25"/>
      <c r="B86" s="25"/>
      <c r="C86" s="25"/>
      <c r="D86" s="25"/>
      <c r="E86" s="25"/>
      <c r="F86" s="25"/>
      <c r="G86" s="19">
        <f t="shared" si="2"/>
        <v>0</v>
      </c>
      <c r="H86" s="25"/>
      <c r="I86" s="26"/>
      <c r="J86" s="20">
        <f t="shared" si="3"/>
        <v>0</v>
      </c>
      <c r="K86" s="25"/>
      <c r="L86" s="25"/>
      <c r="M86" s="19" t="e">
        <f>7/Table1[[#This Row],[Pay Period (days)]]</f>
        <v>#DIV/0!</v>
      </c>
      <c r="N86" s="21" t="e">
        <f>((G86+J86)*M86)/Table1[[#This Row],[Weekly_Working_Hours]]</f>
        <v>#DIV/0!</v>
      </c>
      <c r="O86" s="7"/>
    </row>
    <row r="87" spans="1:15" ht="17" x14ac:dyDescent="0.6">
      <c r="A87" s="25"/>
      <c r="B87" s="25"/>
      <c r="C87" s="25"/>
      <c r="D87" s="25"/>
      <c r="E87" s="25"/>
      <c r="F87" s="25"/>
      <c r="G87" s="19">
        <f t="shared" si="2"/>
        <v>0</v>
      </c>
      <c r="H87" s="25"/>
      <c r="I87" s="26"/>
      <c r="J87" s="20">
        <f t="shared" si="3"/>
        <v>0</v>
      </c>
      <c r="K87" s="25"/>
      <c r="L87" s="25"/>
      <c r="M87" s="19" t="e">
        <f>7/Table1[[#This Row],[Pay Period (days)]]</f>
        <v>#DIV/0!</v>
      </c>
      <c r="N87" s="21" t="e">
        <f>((G87+J87)*M87)/Table1[[#This Row],[Weekly_Working_Hours]]</f>
        <v>#DIV/0!</v>
      </c>
      <c r="O87" s="7"/>
    </row>
    <row r="88" spans="1:15" ht="17" x14ac:dyDescent="0.6">
      <c r="A88" s="25"/>
      <c r="B88" s="25"/>
      <c r="C88" s="25"/>
      <c r="D88" s="25"/>
      <c r="E88" s="25"/>
      <c r="F88" s="25"/>
      <c r="G88" s="19">
        <f t="shared" si="2"/>
        <v>0</v>
      </c>
      <c r="H88" s="25"/>
      <c r="I88" s="26"/>
      <c r="J88" s="20">
        <f t="shared" si="3"/>
        <v>0</v>
      </c>
      <c r="K88" s="25"/>
      <c r="L88" s="25"/>
      <c r="M88" s="19" t="e">
        <f>7/Table1[[#This Row],[Pay Period (days)]]</f>
        <v>#DIV/0!</v>
      </c>
      <c r="N88" s="21" t="e">
        <f>((G88+J88)*M88)/Table1[[#This Row],[Weekly_Working_Hours]]</f>
        <v>#DIV/0!</v>
      </c>
      <c r="O88" s="7"/>
    </row>
    <row r="89" spans="1:15" ht="17" x14ac:dyDescent="0.6">
      <c r="A89" s="25"/>
      <c r="B89" s="25"/>
      <c r="C89" s="25"/>
      <c r="D89" s="25"/>
      <c r="E89" s="25"/>
      <c r="F89" s="25"/>
      <c r="G89" s="19">
        <f t="shared" si="2"/>
        <v>0</v>
      </c>
      <c r="H89" s="25"/>
      <c r="I89" s="26"/>
      <c r="J89" s="20">
        <f t="shared" si="3"/>
        <v>0</v>
      </c>
      <c r="K89" s="25"/>
      <c r="L89" s="25"/>
      <c r="M89" s="19" t="e">
        <f>7/Table1[[#This Row],[Pay Period (days)]]</f>
        <v>#DIV/0!</v>
      </c>
      <c r="N89" s="21" t="e">
        <f>((G89+J89)*M89)/Table1[[#This Row],[Weekly_Working_Hours]]</f>
        <v>#DIV/0!</v>
      </c>
      <c r="O89" s="7"/>
    </row>
    <row r="90" spans="1:15" ht="17" x14ac:dyDescent="0.6">
      <c r="A90" s="25"/>
      <c r="B90" s="25"/>
      <c r="C90" s="25"/>
      <c r="D90" s="25"/>
      <c r="E90" s="25"/>
      <c r="F90" s="25"/>
      <c r="G90" s="19">
        <f t="shared" si="2"/>
        <v>0</v>
      </c>
      <c r="H90" s="25"/>
      <c r="I90" s="26"/>
      <c r="J90" s="20">
        <f t="shared" si="3"/>
        <v>0</v>
      </c>
      <c r="K90" s="25"/>
      <c r="L90" s="25"/>
      <c r="M90" s="19" t="e">
        <f>7/Table1[[#This Row],[Pay Period (days)]]</f>
        <v>#DIV/0!</v>
      </c>
      <c r="N90" s="21" t="e">
        <f>((G90+J90)*M90)/Table1[[#This Row],[Weekly_Working_Hours]]</f>
        <v>#DIV/0!</v>
      </c>
      <c r="O90" s="7"/>
    </row>
    <row r="91" spans="1:15" ht="17" x14ac:dyDescent="0.6">
      <c r="A91" s="25"/>
      <c r="B91" s="25"/>
      <c r="C91" s="25"/>
      <c r="D91" s="25"/>
      <c r="E91" s="25"/>
      <c r="F91" s="25"/>
      <c r="G91" s="19">
        <f t="shared" si="2"/>
        <v>0</v>
      </c>
      <c r="H91" s="25"/>
      <c r="I91" s="26"/>
      <c r="J91" s="20">
        <f t="shared" si="3"/>
        <v>0</v>
      </c>
      <c r="K91" s="25"/>
      <c r="L91" s="25"/>
      <c r="M91" s="19" t="e">
        <f>7/Table1[[#This Row],[Pay Period (days)]]</f>
        <v>#DIV/0!</v>
      </c>
      <c r="N91" s="21" t="e">
        <f>((G91+J91)*M91)/Table1[[#This Row],[Weekly_Working_Hours]]</f>
        <v>#DIV/0!</v>
      </c>
      <c r="O91" s="7"/>
    </row>
    <row r="92" spans="1:15" ht="17" x14ac:dyDescent="0.6">
      <c r="A92" s="25"/>
      <c r="B92" s="25"/>
      <c r="C92" s="25"/>
      <c r="D92" s="25"/>
      <c r="E92" s="25"/>
      <c r="F92" s="25"/>
      <c r="G92" s="19">
        <f t="shared" si="2"/>
        <v>0</v>
      </c>
      <c r="H92" s="25"/>
      <c r="I92" s="26"/>
      <c r="J92" s="20">
        <f t="shared" si="3"/>
        <v>0</v>
      </c>
      <c r="K92" s="25"/>
      <c r="L92" s="25"/>
      <c r="M92" s="19" t="e">
        <f>7/Table1[[#This Row],[Pay Period (days)]]</f>
        <v>#DIV/0!</v>
      </c>
      <c r="N92" s="21" t="e">
        <f>((G92+J92)*M92)/Table1[[#This Row],[Weekly_Working_Hours]]</f>
        <v>#DIV/0!</v>
      </c>
      <c r="O92" s="7"/>
    </row>
    <row r="93" spans="1:15" ht="17" x14ac:dyDescent="0.6">
      <c r="A93" s="25"/>
      <c r="B93" s="25"/>
      <c r="C93" s="25"/>
      <c r="D93" s="25"/>
      <c r="E93" s="25"/>
      <c r="F93" s="25"/>
      <c r="G93" s="19">
        <f t="shared" si="2"/>
        <v>0</v>
      </c>
      <c r="H93" s="25"/>
      <c r="I93" s="26"/>
      <c r="J93" s="20">
        <f t="shared" si="3"/>
        <v>0</v>
      </c>
      <c r="K93" s="25"/>
      <c r="L93" s="25"/>
      <c r="M93" s="19" t="e">
        <f>7/Table1[[#This Row],[Pay Period (days)]]</f>
        <v>#DIV/0!</v>
      </c>
      <c r="N93" s="21" t="e">
        <f>((G93+J93)*M93)/Table1[[#This Row],[Weekly_Working_Hours]]</f>
        <v>#DIV/0!</v>
      </c>
      <c r="O93" s="7"/>
    </row>
    <row r="94" spans="1:15" ht="17" x14ac:dyDescent="0.6">
      <c r="A94" s="25"/>
      <c r="B94" s="25"/>
      <c r="C94" s="25"/>
      <c r="D94" s="25"/>
      <c r="E94" s="25"/>
      <c r="F94" s="25"/>
      <c r="G94" s="19">
        <f t="shared" si="2"/>
        <v>0</v>
      </c>
      <c r="H94" s="25"/>
      <c r="I94" s="26"/>
      <c r="J94" s="20">
        <f t="shared" si="3"/>
        <v>0</v>
      </c>
      <c r="K94" s="25"/>
      <c r="L94" s="25"/>
      <c r="M94" s="19" t="e">
        <f>7/Table1[[#This Row],[Pay Period (days)]]</f>
        <v>#DIV/0!</v>
      </c>
      <c r="N94" s="21" t="e">
        <f>((G94+J94)*M94)/Table1[[#This Row],[Weekly_Working_Hours]]</f>
        <v>#DIV/0!</v>
      </c>
      <c r="O94" s="7"/>
    </row>
    <row r="95" spans="1:15" ht="17" x14ac:dyDescent="0.6">
      <c r="A95" s="25"/>
      <c r="B95" s="25"/>
      <c r="C95" s="25"/>
      <c r="D95" s="25"/>
      <c r="E95" s="25"/>
      <c r="F95" s="25"/>
      <c r="G95" s="19">
        <f t="shared" si="2"/>
        <v>0</v>
      </c>
      <c r="H95" s="25"/>
      <c r="I95" s="26"/>
      <c r="J95" s="20">
        <f t="shared" si="3"/>
        <v>0</v>
      </c>
      <c r="K95" s="25"/>
      <c r="L95" s="25"/>
      <c r="M95" s="19" t="e">
        <f>7/Table1[[#This Row],[Pay Period (days)]]</f>
        <v>#DIV/0!</v>
      </c>
      <c r="N95" s="21" t="e">
        <f>((G95+J95)*M95)/Table1[[#This Row],[Weekly_Working_Hours]]</f>
        <v>#DIV/0!</v>
      </c>
      <c r="O95" s="7"/>
    </row>
    <row r="96" spans="1:15" ht="17" x14ac:dyDescent="0.6">
      <c r="A96" s="25"/>
      <c r="B96" s="25"/>
      <c r="C96" s="25"/>
      <c r="D96" s="25"/>
      <c r="E96" s="25"/>
      <c r="F96" s="25"/>
      <c r="G96" s="19">
        <f t="shared" si="2"/>
        <v>0</v>
      </c>
      <c r="H96" s="25"/>
      <c r="I96" s="26"/>
      <c r="J96" s="20">
        <f t="shared" si="3"/>
        <v>0</v>
      </c>
      <c r="K96" s="25"/>
      <c r="L96" s="25"/>
      <c r="M96" s="19" t="e">
        <f>7/Table1[[#This Row],[Pay Period (days)]]</f>
        <v>#DIV/0!</v>
      </c>
      <c r="N96" s="21" t="e">
        <f>((G96+J96)*M96)/Table1[[#This Row],[Weekly_Working_Hours]]</f>
        <v>#DIV/0!</v>
      </c>
      <c r="O96" s="7"/>
    </row>
    <row r="97" spans="1:15" ht="17" x14ac:dyDescent="0.6">
      <c r="A97" s="25"/>
      <c r="B97" s="25"/>
      <c r="C97" s="25"/>
      <c r="D97" s="25"/>
      <c r="E97" s="25"/>
      <c r="F97" s="25"/>
      <c r="G97" s="19">
        <f t="shared" si="2"/>
        <v>0</v>
      </c>
      <c r="H97" s="25"/>
      <c r="I97" s="26"/>
      <c r="J97" s="20">
        <f t="shared" si="3"/>
        <v>0</v>
      </c>
      <c r="K97" s="25"/>
      <c r="L97" s="25"/>
      <c r="M97" s="19" t="e">
        <f>7/Table1[[#This Row],[Pay Period (days)]]</f>
        <v>#DIV/0!</v>
      </c>
      <c r="N97" s="21" t="e">
        <f>((G97+J97)*M97)/Table1[[#This Row],[Weekly_Working_Hours]]</f>
        <v>#DIV/0!</v>
      </c>
      <c r="O97" s="7"/>
    </row>
    <row r="98" spans="1:15" ht="17" x14ac:dyDescent="0.6">
      <c r="A98" s="25"/>
      <c r="B98" s="25"/>
      <c r="C98" s="25"/>
      <c r="D98" s="25"/>
      <c r="E98" s="25"/>
      <c r="F98" s="25"/>
      <c r="G98" s="19">
        <f t="shared" si="2"/>
        <v>0</v>
      </c>
      <c r="H98" s="25"/>
      <c r="I98" s="26"/>
      <c r="J98" s="20">
        <f t="shared" si="3"/>
        <v>0</v>
      </c>
      <c r="K98" s="25"/>
      <c r="L98" s="25"/>
      <c r="M98" s="19" t="e">
        <f>7/Table1[[#This Row],[Pay Period (days)]]</f>
        <v>#DIV/0!</v>
      </c>
      <c r="N98" s="21" t="e">
        <f>((G98+J98)*M98)/Table1[[#This Row],[Weekly_Working_Hours]]</f>
        <v>#DIV/0!</v>
      </c>
      <c r="O98" s="7"/>
    </row>
    <row r="99" spans="1:15" ht="17" x14ac:dyDescent="0.6">
      <c r="A99" s="25"/>
      <c r="B99" s="25"/>
      <c r="C99" s="25"/>
      <c r="D99" s="25"/>
      <c r="E99" s="25"/>
      <c r="F99" s="25"/>
      <c r="G99" s="19">
        <f t="shared" si="2"/>
        <v>0</v>
      </c>
      <c r="H99" s="25"/>
      <c r="I99" s="26"/>
      <c r="J99" s="20">
        <f t="shared" si="3"/>
        <v>0</v>
      </c>
      <c r="K99" s="25"/>
      <c r="L99" s="25"/>
      <c r="M99" s="19" t="e">
        <f>7/Table1[[#This Row],[Pay Period (days)]]</f>
        <v>#DIV/0!</v>
      </c>
      <c r="N99" s="21" t="e">
        <f>((G99+J99)*M99)/Table1[[#This Row],[Weekly_Working_Hours]]</f>
        <v>#DIV/0!</v>
      </c>
      <c r="O99" s="7"/>
    </row>
    <row r="100" spans="1:15" ht="17" x14ac:dyDescent="0.6">
      <c r="A100" s="25"/>
      <c r="B100" s="25"/>
      <c r="C100" s="25"/>
      <c r="D100" s="25"/>
      <c r="E100" s="25"/>
      <c r="F100" s="25"/>
      <c r="G100" s="19">
        <f t="shared" si="2"/>
        <v>0</v>
      </c>
      <c r="H100" s="25"/>
      <c r="I100" s="26"/>
      <c r="J100" s="20">
        <f t="shared" si="3"/>
        <v>0</v>
      </c>
      <c r="K100" s="25"/>
      <c r="L100" s="25"/>
      <c r="M100" s="19" t="e">
        <f>7/Table1[[#This Row],[Pay Period (days)]]</f>
        <v>#DIV/0!</v>
      </c>
      <c r="N100" s="21" t="e">
        <f>((G100+J100)*M100)/Table1[[#This Row],[Weekly_Working_Hours]]</f>
        <v>#DIV/0!</v>
      </c>
      <c r="O100" s="7"/>
    </row>
    <row r="101" spans="1:15" ht="17" x14ac:dyDescent="0.6">
      <c r="A101" s="25"/>
      <c r="B101" s="25"/>
      <c r="C101" s="25"/>
      <c r="D101" s="25"/>
      <c r="E101" s="25"/>
      <c r="F101" s="25"/>
      <c r="G101" s="19">
        <f t="shared" si="2"/>
        <v>0</v>
      </c>
      <c r="H101" s="25"/>
      <c r="I101" s="26"/>
      <c r="J101" s="20">
        <f t="shared" si="3"/>
        <v>0</v>
      </c>
      <c r="K101" s="25"/>
      <c r="L101" s="25"/>
      <c r="M101" s="19" t="e">
        <f>7/Table1[[#This Row],[Pay Period (days)]]</f>
        <v>#DIV/0!</v>
      </c>
      <c r="N101" s="21" t="e">
        <f>((G101+J101)*M101)/Table1[[#This Row],[Weekly_Working_Hours]]</f>
        <v>#DIV/0!</v>
      </c>
      <c r="O101" s="7"/>
    </row>
    <row r="102" spans="1:15" ht="17" x14ac:dyDescent="0.6">
      <c r="A102" s="25"/>
      <c r="B102" s="25"/>
      <c r="C102" s="25"/>
      <c r="D102" s="25"/>
      <c r="E102" s="25"/>
      <c r="F102" s="25"/>
      <c r="G102" s="19">
        <f t="shared" si="2"/>
        <v>0</v>
      </c>
      <c r="H102" s="25"/>
      <c r="I102" s="26"/>
      <c r="J102" s="20">
        <f t="shared" si="3"/>
        <v>0</v>
      </c>
      <c r="K102" s="25"/>
      <c r="L102" s="25"/>
      <c r="M102" s="19" t="e">
        <f>7/Table1[[#This Row],[Pay Period (days)]]</f>
        <v>#DIV/0!</v>
      </c>
      <c r="N102" s="21" t="e">
        <f>((G102+J102)*M102)/Table1[[#This Row],[Weekly_Working_Hours]]</f>
        <v>#DIV/0!</v>
      </c>
      <c r="O102" s="7"/>
    </row>
    <row r="103" spans="1:15" ht="17" x14ac:dyDescent="0.6">
      <c r="A103" s="25"/>
      <c r="B103" s="25"/>
      <c r="C103" s="25"/>
      <c r="D103" s="25"/>
      <c r="E103" s="25"/>
      <c r="F103" s="25"/>
      <c r="G103" s="19">
        <f t="shared" si="2"/>
        <v>0</v>
      </c>
      <c r="H103" s="25"/>
      <c r="I103" s="26"/>
      <c r="J103" s="20">
        <f t="shared" si="3"/>
        <v>0</v>
      </c>
      <c r="K103" s="25"/>
      <c r="L103" s="25"/>
      <c r="M103" s="19" t="e">
        <f>7/Table1[[#This Row],[Pay Period (days)]]</f>
        <v>#DIV/0!</v>
      </c>
      <c r="N103" s="21" t="e">
        <f>((G103+J103)*M103)/Table1[[#This Row],[Weekly_Working_Hours]]</f>
        <v>#DIV/0!</v>
      </c>
      <c r="O103" s="7"/>
    </row>
    <row r="104" spans="1:15" ht="17" x14ac:dyDescent="0.6">
      <c r="A104" s="25"/>
      <c r="B104" s="25"/>
      <c r="C104" s="25"/>
      <c r="D104" s="25"/>
      <c r="E104" s="25"/>
      <c r="F104" s="25"/>
      <c r="G104" s="19">
        <f t="shared" si="2"/>
        <v>0</v>
      </c>
      <c r="H104" s="25"/>
      <c r="I104" s="26"/>
      <c r="J104" s="20">
        <f t="shared" si="3"/>
        <v>0</v>
      </c>
      <c r="K104" s="25"/>
      <c r="L104" s="25"/>
      <c r="M104" s="19" t="e">
        <f>7/Table1[[#This Row],[Pay Period (days)]]</f>
        <v>#DIV/0!</v>
      </c>
      <c r="N104" s="21" t="e">
        <f>((G104+J104)*M104)/Table1[[#This Row],[Weekly_Working_Hours]]</f>
        <v>#DIV/0!</v>
      </c>
      <c r="O104" s="7"/>
    </row>
    <row r="105" spans="1:15" ht="17" x14ac:dyDescent="0.6">
      <c r="A105" s="25"/>
      <c r="B105" s="25"/>
      <c r="C105" s="25"/>
      <c r="D105" s="25"/>
      <c r="E105" s="25"/>
      <c r="F105" s="25"/>
      <c r="G105" s="19">
        <f t="shared" si="2"/>
        <v>0</v>
      </c>
      <c r="H105" s="25"/>
      <c r="I105" s="26"/>
      <c r="J105" s="20">
        <f t="shared" si="3"/>
        <v>0</v>
      </c>
      <c r="K105" s="25"/>
      <c r="L105" s="25"/>
      <c r="M105" s="19" t="e">
        <f>7/Table1[[#This Row],[Pay Period (days)]]</f>
        <v>#DIV/0!</v>
      </c>
      <c r="N105" s="21" t="e">
        <f>((G105+J105)*M105)/Table1[[#This Row],[Weekly_Working_Hours]]</f>
        <v>#DIV/0!</v>
      </c>
      <c r="O105" s="7"/>
    </row>
    <row r="106" spans="1:15" ht="17" x14ac:dyDescent="0.6">
      <c r="A106" s="25"/>
      <c r="B106" s="25"/>
      <c r="C106" s="25"/>
      <c r="D106" s="25"/>
      <c r="E106" s="25"/>
      <c r="F106" s="25"/>
      <c r="G106" s="19">
        <f t="shared" si="2"/>
        <v>0</v>
      </c>
      <c r="H106" s="25"/>
      <c r="I106" s="26"/>
      <c r="J106" s="20">
        <f t="shared" si="3"/>
        <v>0</v>
      </c>
      <c r="K106" s="25"/>
      <c r="L106" s="25"/>
      <c r="M106" s="19" t="e">
        <f>7/Table1[[#This Row],[Pay Period (days)]]</f>
        <v>#DIV/0!</v>
      </c>
      <c r="N106" s="21" t="e">
        <f>((G106+J106)*M106)/Table1[[#This Row],[Weekly_Working_Hours]]</f>
        <v>#DIV/0!</v>
      </c>
      <c r="O106" s="7"/>
    </row>
    <row r="107" spans="1:15" ht="17" x14ac:dyDescent="0.6">
      <c r="A107" s="25"/>
      <c r="B107" s="25"/>
      <c r="C107" s="25"/>
      <c r="D107" s="25"/>
      <c r="E107" s="25"/>
      <c r="F107" s="25"/>
      <c r="G107" s="19">
        <f t="shared" si="2"/>
        <v>0</v>
      </c>
      <c r="H107" s="25"/>
      <c r="I107" s="26"/>
      <c r="J107" s="20">
        <f t="shared" si="3"/>
        <v>0</v>
      </c>
      <c r="K107" s="25"/>
      <c r="L107" s="25"/>
      <c r="M107" s="19" t="e">
        <f>7/Table1[[#This Row],[Pay Period (days)]]</f>
        <v>#DIV/0!</v>
      </c>
      <c r="N107" s="21" t="e">
        <f>((G107+J107)*M107)/Table1[[#This Row],[Weekly_Working_Hours]]</f>
        <v>#DIV/0!</v>
      </c>
      <c r="O107" s="7"/>
    </row>
    <row r="108" spans="1:15" ht="17" x14ac:dyDescent="0.6">
      <c r="A108" s="25"/>
      <c r="B108" s="25"/>
      <c r="C108" s="25"/>
      <c r="D108" s="25"/>
      <c r="E108" s="25"/>
      <c r="F108" s="25"/>
      <c r="G108" s="19">
        <f t="shared" si="2"/>
        <v>0</v>
      </c>
      <c r="H108" s="25"/>
      <c r="I108" s="26"/>
      <c r="J108" s="20">
        <f t="shared" si="3"/>
        <v>0</v>
      </c>
      <c r="K108" s="25"/>
      <c r="L108" s="25"/>
      <c r="M108" s="19" t="e">
        <f>7/Table1[[#This Row],[Pay Period (days)]]</f>
        <v>#DIV/0!</v>
      </c>
      <c r="N108" s="21" t="e">
        <f>((G108+J108)*M108)/Table1[[#This Row],[Weekly_Working_Hours]]</f>
        <v>#DIV/0!</v>
      </c>
      <c r="O108" s="7"/>
    </row>
    <row r="109" spans="1:15" ht="17" x14ac:dyDescent="0.6">
      <c r="A109" s="25"/>
      <c r="B109" s="25"/>
      <c r="C109" s="25"/>
      <c r="D109" s="25"/>
      <c r="E109" s="25"/>
      <c r="F109" s="25"/>
      <c r="G109" s="19">
        <f t="shared" si="2"/>
        <v>0</v>
      </c>
      <c r="H109" s="25"/>
      <c r="I109" s="26"/>
      <c r="J109" s="20">
        <f t="shared" si="3"/>
        <v>0</v>
      </c>
      <c r="K109" s="25"/>
      <c r="L109" s="25"/>
      <c r="M109" s="19" t="e">
        <f>7/Table1[[#This Row],[Pay Period (days)]]</f>
        <v>#DIV/0!</v>
      </c>
      <c r="N109" s="21" t="e">
        <f>((G109+J109)*M109)/Table1[[#This Row],[Weekly_Working_Hours]]</f>
        <v>#DIV/0!</v>
      </c>
      <c r="O109" s="7"/>
    </row>
    <row r="110" spans="1:15" ht="17" x14ac:dyDescent="0.6">
      <c r="A110" s="25"/>
      <c r="B110" s="25"/>
      <c r="C110" s="25"/>
      <c r="D110" s="25"/>
      <c r="E110" s="25"/>
      <c r="F110" s="25"/>
      <c r="G110" s="19">
        <f t="shared" si="2"/>
        <v>0</v>
      </c>
      <c r="H110" s="25"/>
      <c r="I110" s="26"/>
      <c r="J110" s="20">
        <f t="shared" si="3"/>
        <v>0</v>
      </c>
      <c r="K110" s="25"/>
      <c r="L110" s="25"/>
      <c r="M110" s="19" t="e">
        <f>7/Table1[[#This Row],[Pay Period (days)]]</f>
        <v>#DIV/0!</v>
      </c>
      <c r="N110" s="21" t="e">
        <f>((G110+J110)*M110)/Table1[[#This Row],[Weekly_Working_Hours]]</f>
        <v>#DIV/0!</v>
      </c>
      <c r="O110" s="7"/>
    </row>
    <row r="111" spans="1:15" ht="17" x14ac:dyDescent="0.6">
      <c r="A111" s="25"/>
      <c r="B111" s="25"/>
      <c r="C111" s="25"/>
      <c r="D111" s="25"/>
      <c r="E111" s="25"/>
      <c r="F111" s="25"/>
      <c r="G111" s="19">
        <f t="shared" si="2"/>
        <v>0</v>
      </c>
      <c r="H111" s="25"/>
      <c r="I111" s="26"/>
      <c r="J111" s="20">
        <f t="shared" si="3"/>
        <v>0</v>
      </c>
      <c r="K111" s="25"/>
      <c r="L111" s="25"/>
      <c r="M111" s="19" t="e">
        <f>7/Table1[[#This Row],[Pay Period (days)]]</f>
        <v>#DIV/0!</v>
      </c>
      <c r="N111" s="21" t="e">
        <f>((G111+J111)*M111)/Table1[[#This Row],[Weekly_Working_Hours]]</f>
        <v>#DIV/0!</v>
      </c>
      <c r="O111" s="7"/>
    </row>
    <row r="112" spans="1:15" ht="17" x14ac:dyDescent="0.6">
      <c r="A112" s="25"/>
      <c r="B112" s="25"/>
      <c r="C112" s="25"/>
      <c r="D112" s="25"/>
      <c r="E112" s="25"/>
      <c r="F112" s="25"/>
      <c r="G112" s="19">
        <f t="shared" si="2"/>
        <v>0</v>
      </c>
      <c r="H112" s="25"/>
      <c r="I112" s="26"/>
      <c r="J112" s="20">
        <f t="shared" si="3"/>
        <v>0</v>
      </c>
      <c r="K112" s="25"/>
      <c r="L112" s="25"/>
      <c r="M112" s="19" t="e">
        <f>7/Table1[[#This Row],[Pay Period (days)]]</f>
        <v>#DIV/0!</v>
      </c>
      <c r="N112" s="21" t="e">
        <f>((G112+J112)*M112)/Table1[[#This Row],[Weekly_Working_Hours]]</f>
        <v>#DIV/0!</v>
      </c>
      <c r="O112" s="7"/>
    </row>
    <row r="113" spans="1:14" ht="17" x14ac:dyDescent="0.6">
      <c r="A113" s="25"/>
      <c r="B113" s="25"/>
      <c r="C113" s="25"/>
      <c r="D113" s="25"/>
      <c r="E113" s="25"/>
      <c r="F113" s="25"/>
      <c r="G113" s="19">
        <f t="shared" si="2"/>
        <v>0</v>
      </c>
      <c r="H113" s="25"/>
      <c r="I113" s="26"/>
      <c r="J113" s="20">
        <f t="shared" si="3"/>
        <v>0</v>
      </c>
      <c r="K113" s="25"/>
      <c r="L113" s="25"/>
      <c r="M113" s="19" t="e">
        <f>7/Table1[[#This Row],[Pay Period (days)]]</f>
        <v>#DIV/0!</v>
      </c>
      <c r="N113" s="21" t="e">
        <f>((G113+J113)*M113)/Table1[[#This Row],[Weekly_Working_Hours]]</f>
        <v>#DIV/0!</v>
      </c>
    </row>
    <row r="114" spans="1:14" ht="17" x14ac:dyDescent="0.6">
      <c r="A114" s="25"/>
      <c r="B114" s="25"/>
      <c r="C114" s="25"/>
      <c r="D114" s="25"/>
      <c r="E114" s="25"/>
      <c r="F114" s="25"/>
      <c r="G114" s="19">
        <f t="shared" si="2"/>
        <v>0</v>
      </c>
      <c r="H114" s="25"/>
      <c r="I114" s="26"/>
      <c r="J114" s="20">
        <f t="shared" si="3"/>
        <v>0</v>
      </c>
      <c r="K114" s="25"/>
      <c r="L114" s="25"/>
      <c r="M114" s="19" t="e">
        <f>7/Table1[[#This Row],[Pay Period (days)]]</f>
        <v>#DIV/0!</v>
      </c>
      <c r="N114" s="21" t="e">
        <f>((G114+J114)*M114)/Table1[[#This Row],[Weekly_Working_Hours]]</f>
        <v>#DIV/0!</v>
      </c>
    </row>
    <row r="115" spans="1:14" ht="17" x14ac:dyDescent="0.6">
      <c r="A115" s="25"/>
      <c r="B115" s="25"/>
      <c r="C115" s="25"/>
      <c r="D115" s="25"/>
      <c r="E115" s="25"/>
      <c r="F115" s="25"/>
      <c r="G115" s="19">
        <f t="shared" si="2"/>
        <v>0</v>
      </c>
      <c r="H115" s="25"/>
      <c r="I115" s="26"/>
      <c r="J115" s="20">
        <f t="shared" si="3"/>
        <v>0</v>
      </c>
      <c r="K115" s="25"/>
      <c r="L115" s="25"/>
      <c r="M115" s="19" t="e">
        <f>7/Table1[[#This Row],[Pay Period (days)]]</f>
        <v>#DIV/0!</v>
      </c>
      <c r="N115" s="21" t="e">
        <f>((G115+J115)*M115)/Table1[[#This Row],[Weekly_Working_Hours]]</f>
        <v>#DIV/0!</v>
      </c>
    </row>
    <row r="116" spans="1:14" ht="17" x14ac:dyDescent="0.6">
      <c r="A116" s="25"/>
      <c r="B116" s="25"/>
      <c r="C116" s="25"/>
      <c r="D116" s="25"/>
      <c r="E116" s="25"/>
      <c r="F116" s="25"/>
      <c r="G116" s="19">
        <f t="shared" si="2"/>
        <v>0</v>
      </c>
      <c r="H116" s="25"/>
      <c r="I116" s="26"/>
      <c r="J116" s="20">
        <f t="shared" si="3"/>
        <v>0</v>
      </c>
      <c r="K116" s="25"/>
      <c r="L116" s="25"/>
      <c r="M116" s="19" t="e">
        <f>7/Table1[[#This Row],[Pay Period (days)]]</f>
        <v>#DIV/0!</v>
      </c>
      <c r="N116" s="21" t="e">
        <f>((G116+J116)*M116)/Table1[[#This Row],[Weekly_Working_Hours]]</f>
        <v>#DIV/0!</v>
      </c>
    </row>
    <row r="117" spans="1:14" ht="17" x14ac:dyDescent="0.6">
      <c r="A117" s="25"/>
      <c r="B117" s="25"/>
      <c r="C117" s="25"/>
      <c r="D117" s="25"/>
      <c r="E117" s="25"/>
      <c r="F117" s="25"/>
      <c r="G117" s="19">
        <f t="shared" si="2"/>
        <v>0</v>
      </c>
      <c r="H117" s="25"/>
      <c r="I117" s="26"/>
      <c r="J117" s="20">
        <f t="shared" si="3"/>
        <v>0</v>
      </c>
      <c r="K117" s="25"/>
      <c r="L117" s="25"/>
      <c r="M117" s="19" t="e">
        <f>7/Table1[[#This Row],[Pay Period (days)]]</f>
        <v>#DIV/0!</v>
      </c>
      <c r="N117" s="21" t="e">
        <f>((G117+J117)*M117)/Table1[[#This Row],[Weekly_Working_Hours]]</f>
        <v>#DIV/0!</v>
      </c>
    </row>
    <row r="118" spans="1:14" ht="17" x14ac:dyDescent="0.6">
      <c r="A118" s="25"/>
      <c r="B118" s="25"/>
      <c r="C118" s="25"/>
      <c r="D118" s="25"/>
      <c r="E118" s="25"/>
      <c r="F118" s="25"/>
      <c r="G118" s="19">
        <f t="shared" si="2"/>
        <v>0</v>
      </c>
      <c r="H118" s="25"/>
      <c r="I118" s="26"/>
      <c r="J118" s="20">
        <f t="shared" si="3"/>
        <v>0</v>
      </c>
      <c r="K118" s="25"/>
      <c r="L118" s="25"/>
      <c r="M118" s="19" t="e">
        <f>7/Table1[[#This Row],[Pay Period (days)]]</f>
        <v>#DIV/0!</v>
      </c>
      <c r="N118" s="21" t="e">
        <f>((G118+J118)*M118)/Table1[[#This Row],[Weekly_Working_Hours]]</f>
        <v>#DIV/0!</v>
      </c>
    </row>
    <row r="119" spans="1:14" ht="17" x14ac:dyDescent="0.6">
      <c r="A119" s="25"/>
      <c r="B119" s="25"/>
      <c r="C119" s="25"/>
      <c r="D119" s="25"/>
      <c r="E119" s="25"/>
      <c r="F119" s="25"/>
      <c r="G119" s="19">
        <f t="shared" si="2"/>
        <v>0</v>
      </c>
      <c r="H119" s="25"/>
      <c r="I119" s="26"/>
      <c r="J119" s="20">
        <f t="shared" si="3"/>
        <v>0</v>
      </c>
      <c r="K119" s="25"/>
      <c r="L119" s="25"/>
      <c r="M119" s="19" t="e">
        <f>7/Table1[[#This Row],[Pay Period (days)]]</f>
        <v>#DIV/0!</v>
      </c>
      <c r="N119" s="21" t="e">
        <f>((G119+J119)*M119)/Table1[[#This Row],[Weekly_Working_Hours]]</f>
        <v>#DIV/0!</v>
      </c>
    </row>
    <row r="120" spans="1:14" ht="17" x14ac:dyDescent="0.6">
      <c r="A120" s="25"/>
      <c r="B120" s="25"/>
      <c r="C120" s="25"/>
      <c r="D120" s="25"/>
      <c r="E120" s="25"/>
      <c r="F120" s="25"/>
      <c r="G120" s="19">
        <f t="shared" si="2"/>
        <v>0</v>
      </c>
      <c r="H120" s="25"/>
      <c r="I120" s="26"/>
      <c r="J120" s="20">
        <f t="shared" si="3"/>
        <v>0</v>
      </c>
      <c r="K120" s="25"/>
      <c r="L120" s="25"/>
      <c r="M120" s="19" t="e">
        <f>7/Table1[[#This Row],[Pay Period (days)]]</f>
        <v>#DIV/0!</v>
      </c>
      <c r="N120" s="21" t="e">
        <f>((G120+J120)*M120)/Table1[[#This Row],[Weekly_Working_Hours]]</f>
        <v>#DIV/0!</v>
      </c>
    </row>
    <row r="121" spans="1:14" ht="17" x14ac:dyDescent="0.6">
      <c r="A121" s="25"/>
      <c r="B121" s="25"/>
      <c r="C121" s="25"/>
      <c r="D121" s="25"/>
      <c r="E121" s="25"/>
      <c r="F121" s="25"/>
      <c r="G121" s="19">
        <f t="shared" si="2"/>
        <v>0</v>
      </c>
      <c r="H121" s="25"/>
      <c r="I121" s="26"/>
      <c r="J121" s="20">
        <f t="shared" si="3"/>
        <v>0</v>
      </c>
      <c r="K121" s="25"/>
      <c r="L121" s="25"/>
      <c r="M121" s="19" t="e">
        <f>7/Table1[[#This Row],[Pay Period (days)]]</f>
        <v>#DIV/0!</v>
      </c>
      <c r="N121" s="21" t="e">
        <f>((G121+J121)*M121)/Table1[[#This Row],[Weekly_Working_Hours]]</f>
        <v>#DIV/0!</v>
      </c>
    </row>
    <row r="122" spans="1:14" ht="17" x14ac:dyDescent="0.6">
      <c r="A122" s="25"/>
      <c r="B122" s="25"/>
      <c r="C122" s="25"/>
      <c r="D122" s="25"/>
      <c r="E122" s="25"/>
      <c r="F122" s="25"/>
      <c r="G122" s="19">
        <f t="shared" si="2"/>
        <v>0</v>
      </c>
      <c r="H122" s="25"/>
      <c r="I122" s="26"/>
      <c r="J122" s="20">
        <f t="shared" si="3"/>
        <v>0</v>
      </c>
      <c r="K122" s="25"/>
      <c r="L122" s="25"/>
      <c r="M122" s="19" t="e">
        <f>7/Table1[[#This Row],[Pay Period (days)]]</f>
        <v>#DIV/0!</v>
      </c>
      <c r="N122" s="21" t="e">
        <f>((G122+J122)*M122)/Table1[[#This Row],[Weekly_Working_Hours]]</f>
        <v>#DIV/0!</v>
      </c>
    </row>
    <row r="123" spans="1:14" ht="17" x14ac:dyDescent="0.6">
      <c r="A123" s="25"/>
      <c r="B123" s="25"/>
      <c r="C123" s="25"/>
      <c r="D123" s="25"/>
      <c r="E123" s="25"/>
      <c r="F123" s="25"/>
      <c r="G123" s="19">
        <f t="shared" si="2"/>
        <v>0</v>
      </c>
      <c r="H123" s="25"/>
      <c r="I123" s="26"/>
      <c r="J123" s="20">
        <f t="shared" si="3"/>
        <v>0</v>
      </c>
      <c r="K123" s="25"/>
      <c r="L123" s="25"/>
      <c r="M123" s="19" t="e">
        <f>7/Table1[[#This Row],[Pay Period (days)]]</f>
        <v>#DIV/0!</v>
      </c>
      <c r="N123" s="21" t="e">
        <f>((G123+J123)*M123)/Table1[[#This Row],[Weekly_Working_Hours]]</f>
        <v>#DIV/0!</v>
      </c>
    </row>
    <row r="124" spans="1:14" ht="17" x14ac:dyDescent="0.6">
      <c r="A124" s="25"/>
      <c r="B124" s="25"/>
      <c r="C124" s="25"/>
      <c r="D124" s="25"/>
      <c r="E124" s="25"/>
      <c r="F124" s="25"/>
      <c r="G124" s="19">
        <f t="shared" si="2"/>
        <v>0</v>
      </c>
      <c r="H124" s="25"/>
      <c r="I124" s="26"/>
      <c r="J124" s="20">
        <f t="shared" si="3"/>
        <v>0</v>
      </c>
      <c r="K124" s="25"/>
      <c r="L124" s="25"/>
      <c r="M124" s="19" t="e">
        <f>7/Table1[[#This Row],[Pay Period (days)]]</f>
        <v>#DIV/0!</v>
      </c>
      <c r="N124" s="21" t="e">
        <f>((G124+J124)*M124)/Table1[[#This Row],[Weekly_Working_Hours]]</f>
        <v>#DIV/0!</v>
      </c>
    </row>
    <row r="125" spans="1:14" ht="17" x14ac:dyDescent="0.6">
      <c r="A125" s="25"/>
      <c r="B125" s="25"/>
      <c r="C125" s="25"/>
      <c r="D125" s="25"/>
      <c r="E125" s="25"/>
      <c r="F125" s="25"/>
      <c r="G125" s="19">
        <f t="shared" si="2"/>
        <v>0</v>
      </c>
      <c r="H125" s="25"/>
      <c r="I125" s="26"/>
      <c r="J125" s="20">
        <f t="shared" si="3"/>
        <v>0</v>
      </c>
      <c r="K125" s="25"/>
      <c r="L125" s="25"/>
      <c r="M125" s="19" t="e">
        <f>7/Table1[[#This Row],[Pay Period (days)]]</f>
        <v>#DIV/0!</v>
      </c>
      <c r="N125" s="21" t="e">
        <f>((G125+J125)*M125)/Table1[[#This Row],[Weekly_Working_Hours]]</f>
        <v>#DIV/0!</v>
      </c>
    </row>
    <row r="126" spans="1:14" ht="17" x14ac:dyDescent="0.6">
      <c r="A126" s="25"/>
      <c r="B126" s="25"/>
      <c r="C126" s="25"/>
      <c r="D126" s="25"/>
      <c r="E126" s="25"/>
      <c r="F126" s="25"/>
      <c r="G126" s="19">
        <f t="shared" si="2"/>
        <v>0</v>
      </c>
      <c r="H126" s="25"/>
      <c r="I126" s="26"/>
      <c r="J126" s="20">
        <f t="shared" si="3"/>
        <v>0</v>
      </c>
      <c r="K126" s="25"/>
      <c r="L126" s="25"/>
      <c r="M126" s="19" t="e">
        <f>7/Table1[[#This Row],[Pay Period (days)]]</f>
        <v>#DIV/0!</v>
      </c>
      <c r="N126" s="21" t="e">
        <f>((G126+J126)*M126)/Table1[[#This Row],[Weekly_Working_Hours]]</f>
        <v>#DIV/0!</v>
      </c>
    </row>
    <row r="127" spans="1:14" ht="17" x14ac:dyDescent="0.6">
      <c r="A127" s="25"/>
      <c r="B127" s="25"/>
      <c r="C127" s="25"/>
      <c r="D127" s="25"/>
      <c r="E127" s="25"/>
      <c r="F127" s="25"/>
      <c r="G127" s="19">
        <f t="shared" si="2"/>
        <v>0</v>
      </c>
      <c r="H127" s="25"/>
      <c r="I127" s="26"/>
      <c r="J127" s="20">
        <f t="shared" si="3"/>
        <v>0</v>
      </c>
      <c r="K127" s="25"/>
      <c r="L127" s="25"/>
      <c r="M127" s="19" t="e">
        <f>7/Table1[[#This Row],[Pay Period (days)]]</f>
        <v>#DIV/0!</v>
      </c>
      <c r="N127" s="21" t="e">
        <f>((G127+J127)*M127)/Table1[[#This Row],[Weekly_Working_Hours]]</f>
        <v>#DIV/0!</v>
      </c>
    </row>
    <row r="128" spans="1:14" ht="17" x14ac:dyDescent="0.6">
      <c r="A128" s="25"/>
      <c r="B128" s="25"/>
      <c r="C128" s="25"/>
      <c r="D128" s="25"/>
      <c r="E128" s="25"/>
      <c r="F128" s="25"/>
      <c r="G128" s="19">
        <f t="shared" si="2"/>
        <v>0</v>
      </c>
      <c r="H128" s="25"/>
      <c r="I128" s="26"/>
      <c r="J128" s="20">
        <f t="shared" si="3"/>
        <v>0</v>
      </c>
      <c r="K128" s="25"/>
      <c r="L128" s="25"/>
      <c r="M128" s="19" t="e">
        <f>7/Table1[[#This Row],[Pay Period (days)]]</f>
        <v>#DIV/0!</v>
      </c>
      <c r="N128" s="21" t="e">
        <f>((G128+J128)*M128)/Table1[[#This Row],[Weekly_Working_Hours]]</f>
        <v>#DIV/0!</v>
      </c>
    </row>
    <row r="129" spans="1:14" ht="17" x14ac:dyDescent="0.6">
      <c r="A129" s="25"/>
      <c r="B129" s="25"/>
      <c r="C129" s="25"/>
      <c r="D129" s="25"/>
      <c r="E129" s="25"/>
      <c r="F129" s="25"/>
      <c r="G129" s="19">
        <f t="shared" si="2"/>
        <v>0</v>
      </c>
      <c r="H129" s="25"/>
      <c r="I129" s="26"/>
      <c r="J129" s="20">
        <f t="shared" si="3"/>
        <v>0</v>
      </c>
      <c r="K129" s="25"/>
      <c r="L129" s="25"/>
      <c r="M129" s="19" t="e">
        <f>7/Table1[[#This Row],[Pay Period (days)]]</f>
        <v>#DIV/0!</v>
      </c>
      <c r="N129" s="21" t="e">
        <f>((G129+J129)*M129)/Table1[[#This Row],[Weekly_Working_Hours]]</f>
        <v>#DIV/0!</v>
      </c>
    </row>
    <row r="130" spans="1:14" ht="17" x14ac:dyDescent="0.6">
      <c r="A130" s="25"/>
      <c r="B130" s="25"/>
      <c r="C130" s="25"/>
      <c r="D130" s="25"/>
      <c r="E130" s="25"/>
      <c r="F130" s="25"/>
      <c r="G130" s="19">
        <f t="shared" si="2"/>
        <v>0</v>
      </c>
      <c r="H130" s="25"/>
      <c r="I130" s="26"/>
      <c r="J130" s="20">
        <f t="shared" si="3"/>
        <v>0</v>
      </c>
      <c r="K130" s="25"/>
      <c r="L130" s="25"/>
      <c r="M130" s="19" t="e">
        <f>7/Table1[[#This Row],[Pay Period (days)]]</f>
        <v>#DIV/0!</v>
      </c>
      <c r="N130" s="21" t="e">
        <f>((G130+J130)*M130)/Table1[[#This Row],[Weekly_Working_Hours]]</f>
        <v>#DIV/0!</v>
      </c>
    </row>
    <row r="131" spans="1:14" ht="17" x14ac:dyDescent="0.6">
      <c r="A131" s="25"/>
      <c r="B131" s="25"/>
      <c r="C131" s="25"/>
      <c r="D131" s="25"/>
      <c r="E131" s="25"/>
      <c r="F131" s="25"/>
      <c r="G131" s="19">
        <f t="shared" si="2"/>
        <v>0</v>
      </c>
      <c r="H131" s="25"/>
      <c r="I131" s="26"/>
      <c r="J131" s="20">
        <f t="shared" si="3"/>
        <v>0</v>
      </c>
      <c r="K131" s="25"/>
      <c r="L131" s="25"/>
      <c r="M131" s="19" t="e">
        <f>7/Table1[[#This Row],[Pay Period (days)]]</f>
        <v>#DIV/0!</v>
      </c>
      <c r="N131" s="21" t="e">
        <f>((G131+J131)*M131)/Table1[[#This Row],[Weekly_Working_Hours]]</f>
        <v>#DIV/0!</v>
      </c>
    </row>
    <row r="132" spans="1:14" ht="17" x14ac:dyDescent="0.6">
      <c r="A132" s="25"/>
      <c r="B132" s="25"/>
      <c r="C132" s="25"/>
      <c r="D132" s="25"/>
      <c r="E132" s="25"/>
      <c r="F132" s="25"/>
      <c r="G132" s="19">
        <f t="shared" si="2"/>
        <v>0</v>
      </c>
      <c r="H132" s="25"/>
      <c r="I132" s="26"/>
      <c r="J132" s="20">
        <f t="shared" si="3"/>
        <v>0</v>
      </c>
      <c r="K132" s="25"/>
      <c r="L132" s="25"/>
      <c r="M132" s="19" t="e">
        <f>7/Table1[[#This Row],[Pay Period (days)]]</f>
        <v>#DIV/0!</v>
      </c>
      <c r="N132" s="21" t="e">
        <f>((G132+J132)*M132)/Table1[[#This Row],[Weekly_Working_Hours]]</f>
        <v>#DIV/0!</v>
      </c>
    </row>
    <row r="133" spans="1:14" ht="17" x14ac:dyDescent="0.6">
      <c r="A133" s="25"/>
      <c r="B133" s="25"/>
      <c r="C133" s="25"/>
      <c r="D133" s="25"/>
      <c r="E133" s="25"/>
      <c r="F133" s="25"/>
      <c r="G133" s="19">
        <f t="shared" si="2"/>
        <v>0</v>
      </c>
      <c r="H133" s="25"/>
      <c r="I133" s="26"/>
      <c r="J133" s="20">
        <f t="shared" si="3"/>
        <v>0</v>
      </c>
      <c r="K133" s="25"/>
      <c r="L133" s="25"/>
      <c r="M133" s="19" t="e">
        <f>7/Table1[[#This Row],[Pay Period (days)]]</f>
        <v>#DIV/0!</v>
      </c>
      <c r="N133" s="21" t="e">
        <f>((G133+J133)*M133)/Table1[[#This Row],[Weekly_Working_Hours]]</f>
        <v>#DIV/0!</v>
      </c>
    </row>
    <row r="134" spans="1:14" ht="17" x14ac:dyDescent="0.6">
      <c r="A134" s="25"/>
      <c r="B134" s="25"/>
      <c r="C134" s="25"/>
      <c r="D134" s="25"/>
      <c r="E134" s="25"/>
      <c r="F134" s="25"/>
      <c r="G134" s="19">
        <f t="shared" si="2"/>
        <v>0</v>
      </c>
      <c r="H134" s="25"/>
      <c r="I134" s="26"/>
      <c r="J134" s="20">
        <f t="shared" si="3"/>
        <v>0</v>
      </c>
      <c r="K134" s="25"/>
      <c r="L134" s="25"/>
      <c r="M134" s="19" t="e">
        <f>7/Table1[[#This Row],[Pay Period (days)]]</f>
        <v>#DIV/0!</v>
      </c>
      <c r="N134" s="21" t="e">
        <f>((G134+J134)*M134)/Table1[[#This Row],[Weekly_Working_Hours]]</f>
        <v>#DIV/0!</v>
      </c>
    </row>
    <row r="135" spans="1:14" ht="17" x14ac:dyDescent="0.6">
      <c r="A135" s="25"/>
      <c r="B135" s="25"/>
      <c r="C135" s="25"/>
      <c r="D135" s="25"/>
      <c r="E135" s="25"/>
      <c r="F135" s="25"/>
      <c r="G135" s="19">
        <f t="shared" si="2"/>
        <v>0</v>
      </c>
      <c r="H135" s="25"/>
      <c r="I135" s="26"/>
      <c r="J135" s="20">
        <f t="shared" si="3"/>
        <v>0</v>
      </c>
      <c r="K135" s="25"/>
      <c r="L135" s="25"/>
      <c r="M135" s="19" t="e">
        <f>7/Table1[[#This Row],[Pay Period (days)]]</f>
        <v>#DIV/0!</v>
      </c>
      <c r="N135" s="21" t="e">
        <f>((G135+J135)*M135)/Table1[[#This Row],[Weekly_Working_Hours]]</f>
        <v>#DIV/0!</v>
      </c>
    </row>
    <row r="136" spans="1:14" ht="17" x14ac:dyDescent="0.6">
      <c r="A136" s="25"/>
      <c r="B136" s="25"/>
      <c r="C136" s="25"/>
      <c r="D136" s="25"/>
      <c r="E136" s="25"/>
      <c r="F136" s="25"/>
      <c r="G136" s="19">
        <f t="shared" si="2"/>
        <v>0</v>
      </c>
      <c r="H136" s="25"/>
      <c r="I136" s="26"/>
      <c r="J136" s="20">
        <f t="shared" si="3"/>
        <v>0</v>
      </c>
      <c r="K136" s="25"/>
      <c r="L136" s="25"/>
      <c r="M136" s="19" t="e">
        <f>7/Table1[[#This Row],[Pay Period (days)]]</f>
        <v>#DIV/0!</v>
      </c>
      <c r="N136" s="21" t="e">
        <f>((G136+J136)*M136)/Table1[[#This Row],[Weekly_Working_Hours]]</f>
        <v>#DIV/0!</v>
      </c>
    </row>
    <row r="137" spans="1:14" ht="17" x14ac:dyDescent="0.6">
      <c r="A137" s="25"/>
      <c r="B137" s="25"/>
      <c r="C137" s="25"/>
      <c r="D137" s="25"/>
      <c r="E137" s="25"/>
      <c r="F137" s="25"/>
      <c r="G137" s="19">
        <f t="shared" si="2"/>
        <v>0</v>
      </c>
      <c r="H137" s="25"/>
      <c r="I137" s="26"/>
      <c r="J137" s="20">
        <f t="shared" si="3"/>
        <v>0</v>
      </c>
      <c r="K137" s="25"/>
      <c r="L137" s="25"/>
      <c r="M137" s="19" t="e">
        <f>7/Table1[[#This Row],[Pay Period (days)]]</f>
        <v>#DIV/0!</v>
      </c>
      <c r="N137" s="21" t="e">
        <f>((G137+J137)*M137)/Table1[[#This Row],[Weekly_Working_Hours]]</f>
        <v>#DIV/0!</v>
      </c>
    </row>
    <row r="138" spans="1:14" ht="17" x14ac:dyDescent="0.6">
      <c r="A138" s="25"/>
      <c r="B138" s="25"/>
      <c r="C138" s="25"/>
      <c r="D138" s="25"/>
      <c r="E138" s="25"/>
      <c r="F138" s="25"/>
      <c r="G138" s="19">
        <f t="shared" si="2"/>
        <v>0</v>
      </c>
      <c r="H138" s="25"/>
      <c r="I138" s="26"/>
      <c r="J138" s="20">
        <f t="shared" si="3"/>
        <v>0</v>
      </c>
      <c r="K138" s="25"/>
      <c r="L138" s="25"/>
      <c r="M138" s="19" t="e">
        <f>7/Table1[[#This Row],[Pay Period (days)]]</f>
        <v>#DIV/0!</v>
      </c>
      <c r="N138" s="21" t="e">
        <f>((G138+J138)*M138)/Table1[[#This Row],[Weekly_Working_Hours]]</f>
        <v>#DIV/0!</v>
      </c>
    </row>
    <row r="139" spans="1:14" ht="17" x14ac:dyDescent="0.6">
      <c r="A139" s="25"/>
      <c r="B139" s="25"/>
      <c r="C139" s="25"/>
      <c r="D139" s="25"/>
      <c r="E139" s="25"/>
      <c r="F139" s="25"/>
      <c r="G139" s="19">
        <f t="shared" si="2"/>
        <v>0</v>
      </c>
      <c r="H139" s="25"/>
      <c r="I139" s="26"/>
      <c r="J139" s="20">
        <f t="shared" si="3"/>
        <v>0</v>
      </c>
      <c r="K139" s="25"/>
      <c r="L139" s="25"/>
      <c r="M139" s="19" t="e">
        <f>7/Table1[[#This Row],[Pay Period (days)]]</f>
        <v>#DIV/0!</v>
      </c>
      <c r="N139" s="21" t="e">
        <f>((G139+J139)*M139)/Table1[[#This Row],[Weekly_Working_Hours]]</f>
        <v>#DIV/0!</v>
      </c>
    </row>
    <row r="140" spans="1:14" ht="17" x14ac:dyDescent="0.6">
      <c r="A140" s="25"/>
      <c r="B140" s="25"/>
      <c r="C140" s="25"/>
      <c r="D140" s="25"/>
      <c r="E140" s="25"/>
      <c r="F140" s="25"/>
      <c r="G140" s="19">
        <f t="shared" ref="G140:G203" si="4">SUM(D140:F140)</f>
        <v>0</v>
      </c>
      <c r="H140" s="25"/>
      <c r="I140" s="26"/>
      <c r="J140" s="20">
        <f t="shared" ref="J140:J203" si="5">IF(AND(ISNUMBER(I140), I140&lt;&gt;0), I140, H140)</f>
        <v>0</v>
      </c>
      <c r="K140" s="25"/>
      <c r="L140" s="25"/>
      <c r="M140" s="19" t="e">
        <f>7/Table1[[#This Row],[Pay Period (days)]]</f>
        <v>#DIV/0!</v>
      </c>
      <c r="N140" s="21" t="e">
        <f>((G140+J140)*M140)/Table1[[#This Row],[Weekly_Working_Hours]]</f>
        <v>#DIV/0!</v>
      </c>
    </row>
    <row r="141" spans="1:14" ht="17" x14ac:dyDescent="0.6">
      <c r="A141" s="25"/>
      <c r="B141" s="25"/>
      <c r="C141" s="25"/>
      <c r="D141" s="25"/>
      <c r="E141" s="25"/>
      <c r="F141" s="25"/>
      <c r="G141" s="19">
        <f t="shared" si="4"/>
        <v>0</v>
      </c>
      <c r="H141" s="25"/>
      <c r="I141" s="26"/>
      <c r="J141" s="20">
        <f t="shared" si="5"/>
        <v>0</v>
      </c>
      <c r="K141" s="25"/>
      <c r="L141" s="25"/>
      <c r="M141" s="19" t="e">
        <f>7/Table1[[#This Row],[Pay Period (days)]]</f>
        <v>#DIV/0!</v>
      </c>
      <c r="N141" s="21" t="e">
        <f>((G141+J141)*M141)/Table1[[#This Row],[Weekly_Working_Hours]]</f>
        <v>#DIV/0!</v>
      </c>
    </row>
    <row r="142" spans="1:14" ht="17" x14ac:dyDescent="0.6">
      <c r="A142" s="25"/>
      <c r="B142" s="25"/>
      <c r="C142" s="25"/>
      <c r="D142" s="25"/>
      <c r="E142" s="25"/>
      <c r="F142" s="25"/>
      <c r="G142" s="19">
        <f t="shared" si="4"/>
        <v>0</v>
      </c>
      <c r="H142" s="25"/>
      <c r="I142" s="26"/>
      <c r="J142" s="20">
        <f t="shared" si="5"/>
        <v>0</v>
      </c>
      <c r="K142" s="25"/>
      <c r="L142" s="25"/>
      <c r="M142" s="19" t="e">
        <f>7/Table1[[#This Row],[Pay Period (days)]]</f>
        <v>#DIV/0!</v>
      </c>
      <c r="N142" s="21" t="e">
        <f>((G142+J142)*M142)/Table1[[#This Row],[Weekly_Working_Hours]]</f>
        <v>#DIV/0!</v>
      </c>
    </row>
    <row r="143" spans="1:14" ht="17" x14ac:dyDescent="0.6">
      <c r="A143" s="25"/>
      <c r="B143" s="25"/>
      <c r="C143" s="25"/>
      <c r="D143" s="25"/>
      <c r="E143" s="25"/>
      <c r="F143" s="25"/>
      <c r="G143" s="19">
        <f t="shared" si="4"/>
        <v>0</v>
      </c>
      <c r="H143" s="25"/>
      <c r="I143" s="26"/>
      <c r="J143" s="20">
        <f t="shared" si="5"/>
        <v>0</v>
      </c>
      <c r="K143" s="25"/>
      <c r="L143" s="25"/>
      <c r="M143" s="19" t="e">
        <f>7/Table1[[#This Row],[Pay Period (days)]]</f>
        <v>#DIV/0!</v>
      </c>
      <c r="N143" s="21" t="e">
        <f>((G143+J143)*M143)/Table1[[#This Row],[Weekly_Working_Hours]]</f>
        <v>#DIV/0!</v>
      </c>
    </row>
    <row r="144" spans="1:14" ht="17" x14ac:dyDescent="0.6">
      <c r="A144" s="25"/>
      <c r="B144" s="25"/>
      <c r="C144" s="25"/>
      <c r="D144" s="25"/>
      <c r="E144" s="25"/>
      <c r="F144" s="25"/>
      <c r="G144" s="19">
        <f t="shared" si="4"/>
        <v>0</v>
      </c>
      <c r="H144" s="25"/>
      <c r="I144" s="26"/>
      <c r="J144" s="20">
        <f t="shared" si="5"/>
        <v>0</v>
      </c>
      <c r="K144" s="25"/>
      <c r="L144" s="25"/>
      <c r="M144" s="19" t="e">
        <f>7/Table1[[#This Row],[Pay Period (days)]]</f>
        <v>#DIV/0!</v>
      </c>
      <c r="N144" s="21" t="e">
        <f>((G144+J144)*M144)/Table1[[#This Row],[Weekly_Working_Hours]]</f>
        <v>#DIV/0!</v>
      </c>
    </row>
    <row r="145" spans="1:14" ht="17" x14ac:dyDescent="0.6">
      <c r="A145" s="25"/>
      <c r="B145" s="25"/>
      <c r="C145" s="25"/>
      <c r="D145" s="25"/>
      <c r="E145" s="25"/>
      <c r="F145" s="25"/>
      <c r="G145" s="19">
        <f t="shared" si="4"/>
        <v>0</v>
      </c>
      <c r="H145" s="25"/>
      <c r="I145" s="26"/>
      <c r="J145" s="20">
        <f t="shared" si="5"/>
        <v>0</v>
      </c>
      <c r="K145" s="25"/>
      <c r="L145" s="25"/>
      <c r="M145" s="19" t="e">
        <f>7/Table1[[#This Row],[Pay Period (days)]]</f>
        <v>#DIV/0!</v>
      </c>
      <c r="N145" s="21" t="e">
        <f>((G145+J145)*M145)/Table1[[#This Row],[Weekly_Working_Hours]]</f>
        <v>#DIV/0!</v>
      </c>
    </row>
    <row r="146" spans="1:14" ht="17" x14ac:dyDescent="0.6">
      <c r="A146" s="25"/>
      <c r="B146" s="25"/>
      <c r="C146" s="25"/>
      <c r="D146" s="25"/>
      <c r="E146" s="25"/>
      <c r="F146" s="25"/>
      <c r="G146" s="19">
        <f t="shared" si="4"/>
        <v>0</v>
      </c>
      <c r="H146" s="25"/>
      <c r="I146" s="26"/>
      <c r="J146" s="20">
        <f t="shared" si="5"/>
        <v>0</v>
      </c>
      <c r="K146" s="25"/>
      <c r="L146" s="25"/>
      <c r="M146" s="19" t="e">
        <f>7/Table1[[#This Row],[Pay Period (days)]]</f>
        <v>#DIV/0!</v>
      </c>
      <c r="N146" s="21" t="e">
        <f>((G146+J146)*M146)/Table1[[#This Row],[Weekly_Working_Hours]]</f>
        <v>#DIV/0!</v>
      </c>
    </row>
    <row r="147" spans="1:14" ht="17" x14ac:dyDescent="0.6">
      <c r="A147" s="25"/>
      <c r="B147" s="25"/>
      <c r="C147" s="25"/>
      <c r="D147" s="25"/>
      <c r="E147" s="25"/>
      <c r="F147" s="25"/>
      <c r="G147" s="19">
        <f t="shared" si="4"/>
        <v>0</v>
      </c>
      <c r="H147" s="25"/>
      <c r="I147" s="26"/>
      <c r="J147" s="20">
        <f t="shared" si="5"/>
        <v>0</v>
      </c>
      <c r="K147" s="25"/>
      <c r="L147" s="25"/>
      <c r="M147" s="19" t="e">
        <f>7/Table1[[#This Row],[Pay Period (days)]]</f>
        <v>#DIV/0!</v>
      </c>
      <c r="N147" s="21" t="e">
        <f>((G147+J147)*M147)/Table1[[#This Row],[Weekly_Working_Hours]]</f>
        <v>#DIV/0!</v>
      </c>
    </row>
    <row r="148" spans="1:14" ht="17" x14ac:dyDescent="0.6">
      <c r="A148" s="25"/>
      <c r="B148" s="25"/>
      <c r="C148" s="25"/>
      <c r="D148" s="25"/>
      <c r="E148" s="25"/>
      <c r="F148" s="25"/>
      <c r="G148" s="19">
        <f t="shared" si="4"/>
        <v>0</v>
      </c>
      <c r="H148" s="25"/>
      <c r="I148" s="26"/>
      <c r="J148" s="20">
        <f t="shared" si="5"/>
        <v>0</v>
      </c>
      <c r="K148" s="25"/>
      <c r="L148" s="25"/>
      <c r="M148" s="19" t="e">
        <f>7/Table1[[#This Row],[Pay Period (days)]]</f>
        <v>#DIV/0!</v>
      </c>
      <c r="N148" s="21" t="e">
        <f>((G148+J148)*M148)/Table1[[#This Row],[Weekly_Working_Hours]]</f>
        <v>#DIV/0!</v>
      </c>
    </row>
    <row r="149" spans="1:14" ht="17" x14ac:dyDescent="0.6">
      <c r="A149" s="25"/>
      <c r="B149" s="25"/>
      <c r="C149" s="25"/>
      <c r="D149" s="25"/>
      <c r="E149" s="25"/>
      <c r="F149" s="25"/>
      <c r="G149" s="19">
        <f t="shared" si="4"/>
        <v>0</v>
      </c>
      <c r="H149" s="25"/>
      <c r="I149" s="26"/>
      <c r="J149" s="20">
        <f t="shared" si="5"/>
        <v>0</v>
      </c>
      <c r="K149" s="25"/>
      <c r="L149" s="25"/>
      <c r="M149" s="19" t="e">
        <f>7/Table1[[#This Row],[Pay Period (days)]]</f>
        <v>#DIV/0!</v>
      </c>
      <c r="N149" s="21" t="e">
        <f>((G149+J149)*M149)/Table1[[#This Row],[Weekly_Working_Hours]]</f>
        <v>#DIV/0!</v>
      </c>
    </row>
    <row r="150" spans="1:14" ht="17" x14ac:dyDescent="0.6">
      <c r="A150" s="25"/>
      <c r="B150" s="25"/>
      <c r="C150" s="25"/>
      <c r="D150" s="25"/>
      <c r="E150" s="25"/>
      <c r="F150" s="25"/>
      <c r="G150" s="19">
        <f t="shared" si="4"/>
        <v>0</v>
      </c>
      <c r="H150" s="25"/>
      <c r="I150" s="26"/>
      <c r="J150" s="20">
        <f t="shared" si="5"/>
        <v>0</v>
      </c>
      <c r="K150" s="25"/>
      <c r="L150" s="25"/>
      <c r="M150" s="19" t="e">
        <f>7/Table1[[#This Row],[Pay Period (days)]]</f>
        <v>#DIV/0!</v>
      </c>
      <c r="N150" s="21" t="e">
        <f>((G150+J150)*M150)/Table1[[#This Row],[Weekly_Working_Hours]]</f>
        <v>#DIV/0!</v>
      </c>
    </row>
    <row r="151" spans="1:14" ht="17" x14ac:dyDescent="0.6">
      <c r="A151" s="25"/>
      <c r="B151" s="25"/>
      <c r="C151" s="25"/>
      <c r="D151" s="25"/>
      <c r="E151" s="25"/>
      <c r="F151" s="25"/>
      <c r="G151" s="19">
        <f t="shared" si="4"/>
        <v>0</v>
      </c>
      <c r="H151" s="25"/>
      <c r="I151" s="26"/>
      <c r="J151" s="20">
        <f t="shared" si="5"/>
        <v>0</v>
      </c>
      <c r="K151" s="25"/>
      <c r="L151" s="25"/>
      <c r="M151" s="19" t="e">
        <f>7/Table1[[#This Row],[Pay Period (days)]]</f>
        <v>#DIV/0!</v>
      </c>
      <c r="N151" s="21" t="e">
        <f>((G151+J151)*M151)/Table1[[#This Row],[Weekly_Working_Hours]]</f>
        <v>#DIV/0!</v>
      </c>
    </row>
    <row r="152" spans="1:14" ht="17" x14ac:dyDescent="0.6">
      <c r="A152" s="25"/>
      <c r="B152" s="25"/>
      <c r="C152" s="25"/>
      <c r="D152" s="25"/>
      <c r="E152" s="25"/>
      <c r="F152" s="25"/>
      <c r="G152" s="19">
        <f t="shared" si="4"/>
        <v>0</v>
      </c>
      <c r="H152" s="25"/>
      <c r="I152" s="26"/>
      <c r="J152" s="20">
        <f t="shared" si="5"/>
        <v>0</v>
      </c>
      <c r="K152" s="25"/>
      <c r="L152" s="25"/>
      <c r="M152" s="19" t="e">
        <f>7/Table1[[#This Row],[Pay Period (days)]]</f>
        <v>#DIV/0!</v>
      </c>
      <c r="N152" s="21" t="e">
        <f>((G152+J152)*M152)/Table1[[#This Row],[Weekly_Working_Hours]]</f>
        <v>#DIV/0!</v>
      </c>
    </row>
    <row r="153" spans="1:14" ht="17" x14ac:dyDescent="0.6">
      <c r="A153" s="25"/>
      <c r="B153" s="25"/>
      <c r="C153" s="25"/>
      <c r="D153" s="25"/>
      <c r="E153" s="25"/>
      <c r="F153" s="25"/>
      <c r="G153" s="19">
        <f t="shared" si="4"/>
        <v>0</v>
      </c>
      <c r="H153" s="25"/>
      <c r="I153" s="26"/>
      <c r="J153" s="20">
        <f t="shared" si="5"/>
        <v>0</v>
      </c>
      <c r="K153" s="25"/>
      <c r="L153" s="25"/>
      <c r="M153" s="19" t="e">
        <f>7/Table1[[#This Row],[Pay Period (days)]]</f>
        <v>#DIV/0!</v>
      </c>
      <c r="N153" s="21" t="e">
        <f>((G153+J153)*M153)/Table1[[#This Row],[Weekly_Working_Hours]]</f>
        <v>#DIV/0!</v>
      </c>
    </row>
    <row r="154" spans="1:14" ht="17" x14ac:dyDescent="0.6">
      <c r="A154" s="25"/>
      <c r="B154" s="25"/>
      <c r="C154" s="25"/>
      <c r="D154" s="25"/>
      <c r="E154" s="25"/>
      <c r="F154" s="25"/>
      <c r="G154" s="19">
        <f t="shared" si="4"/>
        <v>0</v>
      </c>
      <c r="H154" s="25"/>
      <c r="I154" s="26"/>
      <c r="J154" s="20">
        <f t="shared" si="5"/>
        <v>0</v>
      </c>
      <c r="K154" s="25"/>
      <c r="L154" s="25"/>
      <c r="M154" s="19" t="e">
        <f>7/Table1[[#This Row],[Pay Period (days)]]</f>
        <v>#DIV/0!</v>
      </c>
      <c r="N154" s="21" t="e">
        <f>((G154+J154)*M154)/Table1[[#This Row],[Weekly_Working_Hours]]</f>
        <v>#DIV/0!</v>
      </c>
    </row>
    <row r="155" spans="1:14" ht="17" x14ac:dyDescent="0.6">
      <c r="A155" s="25"/>
      <c r="B155" s="25"/>
      <c r="C155" s="25"/>
      <c r="D155" s="25"/>
      <c r="E155" s="25"/>
      <c r="F155" s="25"/>
      <c r="G155" s="19">
        <f t="shared" si="4"/>
        <v>0</v>
      </c>
      <c r="H155" s="25"/>
      <c r="I155" s="26"/>
      <c r="J155" s="20">
        <f t="shared" si="5"/>
        <v>0</v>
      </c>
      <c r="K155" s="25"/>
      <c r="L155" s="25"/>
      <c r="M155" s="19" t="e">
        <f>7/Table1[[#This Row],[Pay Period (days)]]</f>
        <v>#DIV/0!</v>
      </c>
      <c r="N155" s="21" t="e">
        <f>((G155+J155)*M155)/Table1[[#This Row],[Weekly_Working_Hours]]</f>
        <v>#DIV/0!</v>
      </c>
    </row>
    <row r="156" spans="1:14" ht="17" x14ac:dyDescent="0.6">
      <c r="A156" s="25"/>
      <c r="B156" s="25"/>
      <c r="C156" s="25"/>
      <c r="D156" s="25"/>
      <c r="E156" s="25"/>
      <c r="F156" s="25"/>
      <c r="G156" s="19">
        <f t="shared" si="4"/>
        <v>0</v>
      </c>
      <c r="H156" s="25"/>
      <c r="I156" s="26"/>
      <c r="J156" s="20">
        <f t="shared" si="5"/>
        <v>0</v>
      </c>
      <c r="K156" s="25"/>
      <c r="L156" s="25"/>
      <c r="M156" s="19" t="e">
        <f>7/Table1[[#This Row],[Pay Period (days)]]</f>
        <v>#DIV/0!</v>
      </c>
      <c r="N156" s="21" t="e">
        <f>((G156+J156)*M156)/Table1[[#This Row],[Weekly_Working_Hours]]</f>
        <v>#DIV/0!</v>
      </c>
    </row>
    <row r="157" spans="1:14" ht="17" x14ac:dyDescent="0.6">
      <c r="A157" s="25"/>
      <c r="B157" s="25"/>
      <c r="C157" s="25"/>
      <c r="D157" s="25"/>
      <c r="E157" s="25"/>
      <c r="F157" s="25"/>
      <c r="G157" s="19">
        <f t="shared" si="4"/>
        <v>0</v>
      </c>
      <c r="H157" s="25"/>
      <c r="I157" s="26"/>
      <c r="J157" s="20">
        <f t="shared" si="5"/>
        <v>0</v>
      </c>
      <c r="K157" s="25"/>
      <c r="L157" s="25"/>
      <c r="M157" s="19" t="e">
        <f>7/Table1[[#This Row],[Pay Period (days)]]</f>
        <v>#DIV/0!</v>
      </c>
      <c r="N157" s="21" t="e">
        <f>((G157+J157)*M157)/Table1[[#This Row],[Weekly_Working_Hours]]</f>
        <v>#DIV/0!</v>
      </c>
    </row>
    <row r="158" spans="1:14" ht="17" x14ac:dyDescent="0.6">
      <c r="A158" s="25"/>
      <c r="B158" s="25"/>
      <c r="C158" s="25"/>
      <c r="D158" s="25"/>
      <c r="E158" s="25"/>
      <c r="F158" s="25"/>
      <c r="G158" s="19">
        <f t="shared" si="4"/>
        <v>0</v>
      </c>
      <c r="H158" s="25"/>
      <c r="I158" s="26"/>
      <c r="J158" s="20">
        <f t="shared" si="5"/>
        <v>0</v>
      </c>
      <c r="K158" s="25"/>
      <c r="L158" s="25"/>
      <c r="M158" s="19" t="e">
        <f>7/Table1[[#This Row],[Pay Period (days)]]</f>
        <v>#DIV/0!</v>
      </c>
      <c r="N158" s="21" t="e">
        <f>((G158+J158)*M158)/Table1[[#This Row],[Weekly_Working_Hours]]</f>
        <v>#DIV/0!</v>
      </c>
    </row>
    <row r="159" spans="1:14" ht="17" x14ac:dyDescent="0.6">
      <c r="A159" s="25"/>
      <c r="B159" s="25"/>
      <c r="C159" s="25"/>
      <c r="D159" s="25"/>
      <c r="E159" s="25"/>
      <c r="F159" s="25"/>
      <c r="G159" s="19">
        <f t="shared" si="4"/>
        <v>0</v>
      </c>
      <c r="H159" s="25"/>
      <c r="I159" s="26"/>
      <c r="J159" s="20">
        <f t="shared" si="5"/>
        <v>0</v>
      </c>
      <c r="K159" s="25"/>
      <c r="L159" s="25"/>
      <c r="M159" s="19" t="e">
        <f>7/Table1[[#This Row],[Pay Period (days)]]</f>
        <v>#DIV/0!</v>
      </c>
      <c r="N159" s="21" t="e">
        <f>((G159+J159)*M159)/Table1[[#This Row],[Weekly_Working_Hours]]</f>
        <v>#DIV/0!</v>
      </c>
    </row>
    <row r="160" spans="1:14" ht="17" x14ac:dyDescent="0.6">
      <c r="A160" s="25"/>
      <c r="B160" s="25"/>
      <c r="C160" s="25"/>
      <c r="D160" s="25"/>
      <c r="E160" s="25"/>
      <c r="F160" s="25"/>
      <c r="G160" s="19">
        <f t="shared" si="4"/>
        <v>0</v>
      </c>
      <c r="H160" s="25"/>
      <c r="I160" s="26"/>
      <c r="J160" s="20">
        <f t="shared" si="5"/>
        <v>0</v>
      </c>
      <c r="K160" s="25"/>
      <c r="L160" s="25"/>
      <c r="M160" s="19" t="e">
        <f>7/Table1[[#This Row],[Pay Period (days)]]</f>
        <v>#DIV/0!</v>
      </c>
      <c r="N160" s="21" t="e">
        <f>((G160+J160)*M160)/Table1[[#This Row],[Weekly_Working_Hours]]</f>
        <v>#DIV/0!</v>
      </c>
    </row>
    <row r="161" spans="1:14" ht="17" x14ac:dyDescent="0.6">
      <c r="A161" s="25"/>
      <c r="B161" s="25"/>
      <c r="C161" s="25"/>
      <c r="D161" s="25"/>
      <c r="E161" s="25"/>
      <c r="F161" s="25"/>
      <c r="G161" s="19">
        <f t="shared" si="4"/>
        <v>0</v>
      </c>
      <c r="H161" s="25"/>
      <c r="I161" s="26"/>
      <c r="J161" s="20">
        <f t="shared" si="5"/>
        <v>0</v>
      </c>
      <c r="K161" s="25"/>
      <c r="L161" s="25"/>
      <c r="M161" s="19" t="e">
        <f>7/Table1[[#This Row],[Pay Period (days)]]</f>
        <v>#DIV/0!</v>
      </c>
      <c r="N161" s="21" t="e">
        <f>((G161+J161)*M161)/Table1[[#This Row],[Weekly_Working_Hours]]</f>
        <v>#DIV/0!</v>
      </c>
    </row>
    <row r="162" spans="1:14" ht="17" x14ac:dyDescent="0.6">
      <c r="A162" s="25"/>
      <c r="B162" s="25"/>
      <c r="C162" s="25"/>
      <c r="D162" s="25"/>
      <c r="E162" s="25"/>
      <c r="F162" s="25"/>
      <c r="G162" s="19">
        <f t="shared" si="4"/>
        <v>0</v>
      </c>
      <c r="H162" s="25"/>
      <c r="I162" s="26"/>
      <c r="J162" s="20">
        <f t="shared" si="5"/>
        <v>0</v>
      </c>
      <c r="K162" s="25"/>
      <c r="L162" s="25"/>
      <c r="M162" s="19" t="e">
        <f>7/Table1[[#This Row],[Pay Period (days)]]</f>
        <v>#DIV/0!</v>
      </c>
      <c r="N162" s="21" t="e">
        <f>((G162+J162)*M162)/Table1[[#This Row],[Weekly_Working_Hours]]</f>
        <v>#DIV/0!</v>
      </c>
    </row>
    <row r="163" spans="1:14" ht="17" x14ac:dyDescent="0.6">
      <c r="A163" s="25"/>
      <c r="B163" s="25"/>
      <c r="C163" s="25"/>
      <c r="D163" s="25"/>
      <c r="E163" s="25"/>
      <c r="F163" s="25"/>
      <c r="G163" s="19">
        <f t="shared" si="4"/>
        <v>0</v>
      </c>
      <c r="H163" s="25"/>
      <c r="I163" s="26"/>
      <c r="J163" s="20">
        <f t="shared" si="5"/>
        <v>0</v>
      </c>
      <c r="K163" s="25"/>
      <c r="L163" s="25"/>
      <c r="M163" s="19" t="e">
        <f>7/Table1[[#This Row],[Pay Period (days)]]</f>
        <v>#DIV/0!</v>
      </c>
      <c r="N163" s="21" t="e">
        <f>((G163+J163)*M163)/Table1[[#This Row],[Weekly_Working_Hours]]</f>
        <v>#DIV/0!</v>
      </c>
    </row>
    <row r="164" spans="1:14" ht="17" x14ac:dyDescent="0.6">
      <c r="A164" s="25"/>
      <c r="B164" s="25"/>
      <c r="C164" s="25"/>
      <c r="D164" s="25"/>
      <c r="E164" s="25"/>
      <c r="F164" s="25"/>
      <c r="G164" s="19">
        <f t="shared" si="4"/>
        <v>0</v>
      </c>
      <c r="H164" s="25"/>
      <c r="I164" s="26"/>
      <c r="J164" s="20">
        <f t="shared" si="5"/>
        <v>0</v>
      </c>
      <c r="K164" s="25"/>
      <c r="L164" s="25"/>
      <c r="M164" s="19" t="e">
        <f>7/Table1[[#This Row],[Pay Period (days)]]</f>
        <v>#DIV/0!</v>
      </c>
      <c r="N164" s="21" t="e">
        <f>((G164+J164)*M164)/Table1[[#This Row],[Weekly_Working_Hours]]</f>
        <v>#DIV/0!</v>
      </c>
    </row>
    <row r="165" spans="1:14" ht="17" x14ac:dyDescent="0.6">
      <c r="A165" s="25"/>
      <c r="B165" s="25"/>
      <c r="C165" s="25"/>
      <c r="D165" s="25"/>
      <c r="E165" s="25"/>
      <c r="F165" s="25"/>
      <c r="G165" s="19">
        <f t="shared" si="4"/>
        <v>0</v>
      </c>
      <c r="H165" s="25"/>
      <c r="I165" s="26"/>
      <c r="J165" s="20">
        <f t="shared" si="5"/>
        <v>0</v>
      </c>
      <c r="K165" s="25"/>
      <c r="L165" s="25"/>
      <c r="M165" s="19" t="e">
        <f>7/Table1[[#This Row],[Pay Period (days)]]</f>
        <v>#DIV/0!</v>
      </c>
      <c r="N165" s="21" t="e">
        <f>((G165+J165)*M165)/Table1[[#This Row],[Weekly_Working_Hours]]</f>
        <v>#DIV/0!</v>
      </c>
    </row>
    <row r="166" spans="1:14" ht="17" x14ac:dyDescent="0.6">
      <c r="A166" s="25"/>
      <c r="B166" s="25"/>
      <c r="C166" s="25"/>
      <c r="D166" s="25"/>
      <c r="E166" s="25"/>
      <c r="F166" s="25"/>
      <c r="G166" s="19">
        <f t="shared" si="4"/>
        <v>0</v>
      </c>
      <c r="H166" s="25"/>
      <c r="I166" s="26"/>
      <c r="J166" s="20">
        <f t="shared" si="5"/>
        <v>0</v>
      </c>
      <c r="K166" s="25"/>
      <c r="L166" s="25"/>
      <c r="M166" s="19" t="e">
        <f>7/Table1[[#This Row],[Pay Period (days)]]</f>
        <v>#DIV/0!</v>
      </c>
      <c r="N166" s="21" t="e">
        <f>((G166+J166)*M166)/Table1[[#This Row],[Weekly_Working_Hours]]</f>
        <v>#DIV/0!</v>
      </c>
    </row>
    <row r="167" spans="1:14" ht="17" x14ac:dyDescent="0.6">
      <c r="A167" s="25"/>
      <c r="B167" s="25"/>
      <c r="C167" s="25"/>
      <c r="D167" s="25"/>
      <c r="E167" s="25"/>
      <c r="F167" s="25"/>
      <c r="G167" s="19">
        <f t="shared" si="4"/>
        <v>0</v>
      </c>
      <c r="H167" s="25"/>
      <c r="I167" s="26"/>
      <c r="J167" s="20">
        <f t="shared" si="5"/>
        <v>0</v>
      </c>
      <c r="K167" s="25"/>
      <c r="L167" s="25"/>
      <c r="M167" s="19" t="e">
        <f>7/Table1[[#This Row],[Pay Period (days)]]</f>
        <v>#DIV/0!</v>
      </c>
      <c r="N167" s="21" t="e">
        <f>((G167+J167)*M167)/Table1[[#This Row],[Weekly_Working_Hours]]</f>
        <v>#DIV/0!</v>
      </c>
    </row>
    <row r="168" spans="1:14" ht="17" x14ac:dyDescent="0.6">
      <c r="A168" s="25"/>
      <c r="B168" s="25"/>
      <c r="C168" s="25"/>
      <c r="D168" s="25"/>
      <c r="E168" s="25"/>
      <c r="F168" s="25"/>
      <c r="G168" s="19">
        <f t="shared" si="4"/>
        <v>0</v>
      </c>
      <c r="H168" s="25"/>
      <c r="I168" s="26"/>
      <c r="J168" s="20">
        <f t="shared" si="5"/>
        <v>0</v>
      </c>
      <c r="K168" s="25"/>
      <c r="L168" s="25"/>
      <c r="M168" s="19" t="e">
        <f>7/Table1[[#This Row],[Pay Period (days)]]</f>
        <v>#DIV/0!</v>
      </c>
      <c r="N168" s="21" t="e">
        <f>((G168+J168)*M168)/Table1[[#This Row],[Weekly_Working_Hours]]</f>
        <v>#DIV/0!</v>
      </c>
    </row>
    <row r="169" spans="1:14" ht="17" x14ac:dyDescent="0.6">
      <c r="A169" s="25"/>
      <c r="B169" s="25"/>
      <c r="C169" s="25"/>
      <c r="D169" s="25"/>
      <c r="E169" s="25"/>
      <c r="F169" s="25"/>
      <c r="G169" s="19">
        <f t="shared" si="4"/>
        <v>0</v>
      </c>
      <c r="H169" s="25"/>
      <c r="I169" s="26"/>
      <c r="J169" s="20">
        <f t="shared" si="5"/>
        <v>0</v>
      </c>
      <c r="K169" s="25"/>
      <c r="L169" s="25"/>
      <c r="M169" s="19" t="e">
        <f>7/Table1[[#This Row],[Pay Period (days)]]</f>
        <v>#DIV/0!</v>
      </c>
      <c r="N169" s="21" t="e">
        <f>((G169+J169)*M169)/Table1[[#This Row],[Weekly_Working_Hours]]</f>
        <v>#DIV/0!</v>
      </c>
    </row>
    <row r="170" spans="1:14" ht="17" x14ac:dyDescent="0.6">
      <c r="A170" s="25"/>
      <c r="B170" s="25"/>
      <c r="C170" s="25"/>
      <c r="D170" s="25"/>
      <c r="E170" s="25"/>
      <c r="F170" s="25"/>
      <c r="G170" s="19">
        <f t="shared" si="4"/>
        <v>0</v>
      </c>
      <c r="H170" s="25"/>
      <c r="I170" s="26"/>
      <c r="J170" s="20">
        <f t="shared" si="5"/>
        <v>0</v>
      </c>
      <c r="K170" s="25"/>
      <c r="L170" s="25"/>
      <c r="M170" s="19" t="e">
        <f>7/Table1[[#This Row],[Pay Period (days)]]</f>
        <v>#DIV/0!</v>
      </c>
      <c r="N170" s="21" t="e">
        <f>((G170+J170)*M170)/Table1[[#This Row],[Weekly_Working_Hours]]</f>
        <v>#DIV/0!</v>
      </c>
    </row>
    <row r="171" spans="1:14" ht="17" x14ac:dyDescent="0.6">
      <c r="A171" s="25"/>
      <c r="B171" s="25"/>
      <c r="C171" s="25"/>
      <c r="D171" s="25"/>
      <c r="E171" s="25"/>
      <c r="F171" s="25"/>
      <c r="G171" s="19">
        <f t="shared" si="4"/>
        <v>0</v>
      </c>
      <c r="H171" s="25"/>
      <c r="I171" s="26"/>
      <c r="J171" s="20">
        <f t="shared" si="5"/>
        <v>0</v>
      </c>
      <c r="K171" s="25"/>
      <c r="L171" s="25"/>
      <c r="M171" s="19" t="e">
        <f>7/Table1[[#This Row],[Pay Period (days)]]</f>
        <v>#DIV/0!</v>
      </c>
      <c r="N171" s="21" t="e">
        <f>((G171+J171)*M171)/Table1[[#This Row],[Weekly_Working_Hours]]</f>
        <v>#DIV/0!</v>
      </c>
    </row>
    <row r="172" spans="1:14" ht="17" x14ac:dyDescent="0.6">
      <c r="A172" s="25"/>
      <c r="B172" s="25"/>
      <c r="C172" s="25"/>
      <c r="D172" s="25"/>
      <c r="E172" s="25"/>
      <c r="F172" s="25"/>
      <c r="G172" s="19">
        <f t="shared" si="4"/>
        <v>0</v>
      </c>
      <c r="H172" s="25"/>
      <c r="I172" s="26"/>
      <c r="J172" s="20">
        <f t="shared" si="5"/>
        <v>0</v>
      </c>
      <c r="K172" s="25"/>
      <c r="L172" s="25"/>
      <c r="M172" s="19" t="e">
        <f>7/Table1[[#This Row],[Pay Period (days)]]</f>
        <v>#DIV/0!</v>
      </c>
      <c r="N172" s="21" t="e">
        <f>((G172+J172)*M172)/Table1[[#This Row],[Weekly_Working_Hours]]</f>
        <v>#DIV/0!</v>
      </c>
    </row>
    <row r="173" spans="1:14" ht="17" x14ac:dyDescent="0.6">
      <c r="A173" s="25"/>
      <c r="B173" s="25"/>
      <c r="C173" s="25"/>
      <c r="D173" s="25"/>
      <c r="E173" s="25"/>
      <c r="F173" s="25"/>
      <c r="G173" s="19">
        <f t="shared" si="4"/>
        <v>0</v>
      </c>
      <c r="H173" s="25"/>
      <c r="I173" s="26"/>
      <c r="J173" s="20">
        <f t="shared" si="5"/>
        <v>0</v>
      </c>
      <c r="K173" s="25"/>
      <c r="L173" s="25"/>
      <c r="M173" s="19" t="e">
        <f>7/Table1[[#This Row],[Pay Period (days)]]</f>
        <v>#DIV/0!</v>
      </c>
      <c r="N173" s="21" t="e">
        <f>((G173+J173)*M173)/Table1[[#This Row],[Weekly_Working_Hours]]</f>
        <v>#DIV/0!</v>
      </c>
    </row>
    <row r="174" spans="1:14" ht="17" x14ac:dyDescent="0.6">
      <c r="A174" s="25"/>
      <c r="B174" s="25"/>
      <c r="C174" s="25"/>
      <c r="D174" s="25"/>
      <c r="E174" s="25"/>
      <c r="F174" s="25"/>
      <c r="G174" s="19">
        <f t="shared" si="4"/>
        <v>0</v>
      </c>
      <c r="H174" s="25"/>
      <c r="I174" s="26"/>
      <c r="J174" s="20">
        <f t="shared" si="5"/>
        <v>0</v>
      </c>
      <c r="K174" s="25"/>
      <c r="L174" s="25"/>
      <c r="M174" s="19" t="e">
        <f>7/Table1[[#This Row],[Pay Period (days)]]</f>
        <v>#DIV/0!</v>
      </c>
      <c r="N174" s="21" t="e">
        <f>((G174+J174)*M174)/Table1[[#This Row],[Weekly_Working_Hours]]</f>
        <v>#DIV/0!</v>
      </c>
    </row>
    <row r="175" spans="1:14" ht="17" x14ac:dyDescent="0.6">
      <c r="A175" s="25"/>
      <c r="B175" s="25"/>
      <c r="C175" s="25"/>
      <c r="D175" s="25"/>
      <c r="E175" s="25"/>
      <c r="F175" s="25"/>
      <c r="G175" s="19">
        <f t="shared" si="4"/>
        <v>0</v>
      </c>
      <c r="H175" s="25"/>
      <c r="I175" s="26"/>
      <c r="J175" s="20">
        <f t="shared" si="5"/>
        <v>0</v>
      </c>
      <c r="K175" s="25"/>
      <c r="L175" s="25"/>
      <c r="M175" s="19" t="e">
        <f>7/Table1[[#This Row],[Pay Period (days)]]</f>
        <v>#DIV/0!</v>
      </c>
      <c r="N175" s="21" t="e">
        <f>((G175+J175)*M175)/Table1[[#This Row],[Weekly_Working_Hours]]</f>
        <v>#DIV/0!</v>
      </c>
    </row>
    <row r="176" spans="1:14" ht="17" x14ac:dyDescent="0.6">
      <c r="A176" s="25"/>
      <c r="B176" s="25"/>
      <c r="C176" s="25"/>
      <c r="D176" s="25"/>
      <c r="E176" s="25"/>
      <c r="F176" s="25"/>
      <c r="G176" s="19">
        <f t="shared" si="4"/>
        <v>0</v>
      </c>
      <c r="H176" s="25"/>
      <c r="I176" s="26"/>
      <c r="J176" s="20">
        <f t="shared" si="5"/>
        <v>0</v>
      </c>
      <c r="K176" s="25"/>
      <c r="L176" s="25"/>
      <c r="M176" s="19" t="e">
        <f>7/Table1[[#This Row],[Pay Period (days)]]</f>
        <v>#DIV/0!</v>
      </c>
      <c r="N176" s="21" t="e">
        <f>((G176+J176)*M176)/Table1[[#This Row],[Weekly_Working_Hours]]</f>
        <v>#DIV/0!</v>
      </c>
    </row>
    <row r="177" spans="1:14" ht="17" x14ac:dyDescent="0.6">
      <c r="A177" s="25"/>
      <c r="B177" s="25"/>
      <c r="C177" s="25"/>
      <c r="D177" s="25"/>
      <c r="E177" s="25"/>
      <c r="F177" s="25"/>
      <c r="G177" s="19">
        <f t="shared" si="4"/>
        <v>0</v>
      </c>
      <c r="H177" s="25"/>
      <c r="I177" s="26"/>
      <c r="J177" s="20">
        <f t="shared" si="5"/>
        <v>0</v>
      </c>
      <c r="K177" s="25"/>
      <c r="L177" s="25"/>
      <c r="M177" s="19" t="e">
        <f>7/Table1[[#This Row],[Pay Period (days)]]</f>
        <v>#DIV/0!</v>
      </c>
      <c r="N177" s="21" t="e">
        <f>((G177+J177)*M177)/Table1[[#This Row],[Weekly_Working_Hours]]</f>
        <v>#DIV/0!</v>
      </c>
    </row>
    <row r="178" spans="1:14" ht="17" x14ac:dyDescent="0.6">
      <c r="A178" s="25"/>
      <c r="B178" s="25"/>
      <c r="C178" s="25"/>
      <c r="D178" s="25"/>
      <c r="E178" s="25"/>
      <c r="F178" s="25"/>
      <c r="G178" s="19">
        <f t="shared" si="4"/>
        <v>0</v>
      </c>
      <c r="H178" s="25"/>
      <c r="I178" s="26"/>
      <c r="J178" s="20">
        <f t="shared" si="5"/>
        <v>0</v>
      </c>
      <c r="K178" s="25"/>
      <c r="L178" s="25"/>
      <c r="M178" s="19" t="e">
        <f>7/Table1[[#This Row],[Pay Period (days)]]</f>
        <v>#DIV/0!</v>
      </c>
      <c r="N178" s="21" t="e">
        <f>((G178+J178)*M178)/Table1[[#This Row],[Weekly_Working_Hours]]</f>
        <v>#DIV/0!</v>
      </c>
    </row>
    <row r="179" spans="1:14" ht="17" x14ac:dyDescent="0.6">
      <c r="A179" s="25"/>
      <c r="B179" s="25"/>
      <c r="C179" s="25"/>
      <c r="D179" s="25"/>
      <c r="E179" s="25"/>
      <c r="F179" s="25"/>
      <c r="G179" s="19">
        <f t="shared" si="4"/>
        <v>0</v>
      </c>
      <c r="H179" s="25"/>
      <c r="I179" s="26"/>
      <c r="J179" s="20">
        <f t="shared" si="5"/>
        <v>0</v>
      </c>
      <c r="K179" s="25"/>
      <c r="L179" s="25"/>
      <c r="M179" s="19" t="e">
        <f>7/Table1[[#This Row],[Pay Period (days)]]</f>
        <v>#DIV/0!</v>
      </c>
      <c r="N179" s="21" t="e">
        <f>((G179+J179)*M179)/Table1[[#This Row],[Weekly_Working_Hours]]</f>
        <v>#DIV/0!</v>
      </c>
    </row>
    <row r="180" spans="1:14" ht="17" x14ac:dyDescent="0.6">
      <c r="A180" s="25"/>
      <c r="B180" s="25"/>
      <c r="C180" s="25"/>
      <c r="D180" s="25"/>
      <c r="E180" s="25"/>
      <c r="F180" s="25"/>
      <c r="G180" s="19">
        <f t="shared" si="4"/>
        <v>0</v>
      </c>
      <c r="H180" s="25"/>
      <c r="I180" s="26"/>
      <c r="J180" s="20">
        <f t="shared" si="5"/>
        <v>0</v>
      </c>
      <c r="K180" s="25"/>
      <c r="L180" s="25"/>
      <c r="M180" s="19" t="e">
        <f>7/Table1[[#This Row],[Pay Period (days)]]</f>
        <v>#DIV/0!</v>
      </c>
      <c r="N180" s="21" t="e">
        <f>((G180+J180)*M180)/Table1[[#This Row],[Weekly_Working_Hours]]</f>
        <v>#DIV/0!</v>
      </c>
    </row>
    <row r="181" spans="1:14" ht="17" x14ac:dyDescent="0.6">
      <c r="A181" s="25"/>
      <c r="B181" s="25"/>
      <c r="C181" s="25"/>
      <c r="D181" s="25"/>
      <c r="E181" s="25"/>
      <c r="F181" s="25"/>
      <c r="G181" s="19">
        <f t="shared" si="4"/>
        <v>0</v>
      </c>
      <c r="H181" s="25"/>
      <c r="I181" s="26"/>
      <c r="J181" s="20">
        <f t="shared" si="5"/>
        <v>0</v>
      </c>
      <c r="K181" s="25"/>
      <c r="L181" s="25"/>
      <c r="M181" s="19" t="e">
        <f>7/Table1[[#This Row],[Pay Period (days)]]</f>
        <v>#DIV/0!</v>
      </c>
      <c r="N181" s="21" t="e">
        <f>((G181+J181)*M181)/Table1[[#This Row],[Weekly_Working_Hours]]</f>
        <v>#DIV/0!</v>
      </c>
    </row>
    <row r="182" spans="1:14" ht="17" x14ac:dyDescent="0.6">
      <c r="A182" s="25"/>
      <c r="B182" s="25"/>
      <c r="C182" s="25"/>
      <c r="D182" s="25"/>
      <c r="E182" s="25"/>
      <c r="F182" s="25"/>
      <c r="G182" s="19">
        <f t="shared" si="4"/>
        <v>0</v>
      </c>
      <c r="H182" s="25"/>
      <c r="I182" s="26"/>
      <c r="J182" s="20">
        <f t="shared" si="5"/>
        <v>0</v>
      </c>
      <c r="K182" s="25"/>
      <c r="L182" s="25"/>
      <c r="M182" s="19" t="e">
        <f>7/Table1[[#This Row],[Pay Period (days)]]</f>
        <v>#DIV/0!</v>
      </c>
      <c r="N182" s="21" t="e">
        <f>((G182+J182)*M182)/Table1[[#This Row],[Weekly_Working_Hours]]</f>
        <v>#DIV/0!</v>
      </c>
    </row>
    <row r="183" spans="1:14" ht="17" x14ac:dyDescent="0.6">
      <c r="A183" s="25"/>
      <c r="B183" s="25"/>
      <c r="C183" s="25"/>
      <c r="D183" s="25"/>
      <c r="E183" s="25"/>
      <c r="F183" s="25"/>
      <c r="G183" s="19">
        <f t="shared" si="4"/>
        <v>0</v>
      </c>
      <c r="H183" s="25"/>
      <c r="I183" s="26"/>
      <c r="J183" s="20">
        <f t="shared" si="5"/>
        <v>0</v>
      </c>
      <c r="K183" s="25"/>
      <c r="L183" s="25"/>
      <c r="M183" s="19" t="e">
        <f>7/Table1[[#This Row],[Pay Period (days)]]</f>
        <v>#DIV/0!</v>
      </c>
      <c r="N183" s="21" t="e">
        <f>((G183+J183)*M183)/Table1[[#This Row],[Weekly_Working_Hours]]</f>
        <v>#DIV/0!</v>
      </c>
    </row>
    <row r="184" spans="1:14" ht="17" x14ac:dyDescent="0.6">
      <c r="A184" s="25"/>
      <c r="B184" s="25"/>
      <c r="C184" s="25"/>
      <c r="D184" s="25"/>
      <c r="E184" s="25"/>
      <c r="F184" s="25"/>
      <c r="G184" s="19">
        <f t="shared" si="4"/>
        <v>0</v>
      </c>
      <c r="H184" s="25"/>
      <c r="I184" s="26"/>
      <c r="J184" s="20">
        <f t="shared" si="5"/>
        <v>0</v>
      </c>
      <c r="K184" s="25"/>
      <c r="L184" s="25"/>
      <c r="M184" s="19" t="e">
        <f>7/Table1[[#This Row],[Pay Period (days)]]</f>
        <v>#DIV/0!</v>
      </c>
      <c r="N184" s="21" t="e">
        <f>((G184+J184)*M184)/Table1[[#This Row],[Weekly_Working_Hours]]</f>
        <v>#DIV/0!</v>
      </c>
    </row>
    <row r="185" spans="1:14" ht="17" x14ac:dyDescent="0.6">
      <c r="A185" s="25"/>
      <c r="B185" s="25"/>
      <c r="C185" s="25"/>
      <c r="D185" s="25"/>
      <c r="E185" s="25"/>
      <c r="F185" s="25"/>
      <c r="G185" s="19">
        <f t="shared" si="4"/>
        <v>0</v>
      </c>
      <c r="H185" s="25"/>
      <c r="I185" s="26"/>
      <c r="J185" s="20">
        <f t="shared" si="5"/>
        <v>0</v>
      </c>
      <c r="K185" s="25"/>
      <c r="L185" s="25"/>
      <c r="M185" s="19" t="e">
        <f>7/Table1[[#This Row],[Pay Period (days)]]</f>
        <v>#DIV/0!</v>
      </c>
      <c r="N185" s="21" t="e">
        <f>((G185+J185)*M185)/Table1[[#This Row],[Weekly_Working_Hours]]</f>
        <v>#DIV/0!</v>
      </c>
    </row>
    <row r="186" spans="1:14" ht="17" x14ac:dyDescent="0.6">
      <c r="A186" s="25"/>
      <c r="B186" s="25"/>
      <c r="C186" s="25"/>
      <c r="D186" s="25"/>
      <c r="E186" s="25"/>
      <c r="F186" s="25"/>
      <c r="G186" s="19">
        <f t="shared" si="4"/>
        <v>0</v>
      </c>
      <c r="H186" s="25"/>
      <c r="I186" s="26"/>
      <c r="J186" s="20">
        <f t="shared" si="5"/>
        <v>0</v>
      </c>
      <c r="K186" s="25"/>
      <c r="L186" s="25"/>
      <c r="M186" s="19" t="e">
        <f>7/Table1[[#This Row],[Pay Period (days)]]</f>
        <v>#DIV/0!</v>
      </c>
      <c r="N186" s="21" t="e">
        <f>((G186+J186)*M186)/Table1[[#This Row],[Weekly_Working_Hours]]</f>
        <v>#DIV/0!</v>
      </c>
    </row>
    <row r="187" spans="1:14" ht="17" x14ac:dyDescent="0.6">
      <c r="A187" s="25"/>
      <c r="B187" s="25"/>
      <c r="C187" s="25"/>
      <c r="D187" s="25"/>
      <c r="E187" s="25"/>
      <c r="F187" s="25"/>
      <c r="G187" s="19">
        <f t="shared" si="4"/>
        <v>0</v>
      </c>
      <c r="H187" s="25"/>
      <c r="I187" s="26"/>
      <c r="J187" s="20">
        <f t="shared" si="5"/>
        <v>0</v>
      </c>
      <c r="K187" s="25"/>
      <c r="L187" s="25"/>
      <c r="M187" s="19" t="e">
        <f>7/Table1[[#This Row],[Pay Period (days)]]</f>
        <v>#DIV/0!</v>
      </c>
      <c r="N187" s="21" t="e">
        <f>((G187+J187)*M187)/Table1[[#This Row],[Weekly_Working_Hours]]</f>
        <v>#DIV/0!</v>
      </c>
    </row>
    <row r="188" spans="1:14" ht="17" x14ac:dyDescent="0.6">
      <c r="A188" s="25"/>
      <c r="B188" s="25"/>
      <c r="C188" s="25"/>
      <c r="D188" s="25"/>
      <c r="E188" s="25"/>
      <c r="F188" s="25"/>
      <c r="G188" s="19">
        <f t="shared" si="4"/>
        <v>0</v>
      </c>
      <c r="H188" s="25"/>
      <c r="I188" s="26"/>
      <c r="J188" s="20">
        <f t="shared" si="5"/>
        <v>0</v>
      </c>
      <c r="K188" s="25"/>
      <c r="L188" s="25"/>
      <c r="M188" s="19" t="e">
        <f>7/Table1[[#This Row],[Pay Period (days)]]</f>
        <v>#DIV/0!</v>
      </c>
      <c r="N188" s="21" t="e">
        <f>((G188+J188)*M188)/Table1[[#This Row],[Weekly_Working_Hours]]</f>
        <v>#DIV/0!</v>
      </c>
    </row>
    <row r="189" spans="1:14" ht="17" x14ac:dyDescent="0.6">
      <c r="A189" s="25"/>
      <c r="B189" s="25"/>
      <c r="C189" s="25"/>
      <c r="D189" s="25"/>
      <c r="E189" s="25"/>
      <c r="F189" s="25"/>
      <c r="G189" s="19">
        <f t="shared" si="4"/>
        <v>0</v>
      </c>
      <c r="H189" s="25"/>
      <c r="I189" s="26"/>
      <c r="J189" s="20">
        <f t="shared" si="5"/>
        <v>0</v>
      </c>
      <c r="K189" s="25"/>
      <c r="L189" s="25"/>
      <c r="M189" s="19" t="e">
        <f>7/Table1[[#This Row],[Pay Period (days)]]</f>
        <v>#DIV/0!</v>
      </c>
      <c r="N189" s="21" t="e">
        <f>((G189+J189)*M189)/Table1[[#This Row],[Weekly_Working_Hours]]</f>
        <v>#DIV/0!</v>
      </c>
    </row>
    <row r="190" spans="1:14" ht="17" x14ac:dyDescent="0.6">
      <c r="A190" s="25"/>
      <c r="B190" s="25"/>
      <c r="C190" s="25"/>
      <c r="D190" s="25"/>
      <c r="E190" s="25"/>
      <c r="F190" s="25"/>
      <c r="G190" s="19">
        <f t="shared" si="4"/>
        <v>0</v>
      </c>
      <c r="H190" s="25"/>
      <c r="I190" s="26"/>
      <c r="J190" s="20">
        <f t="shared" si="5"/>
        <v>0</v>
      </c>
      <c r="K190" s="25"/>
      <c r="L190" s="25"/>
      <c r="M190" s="19" t="e">
        <f>7/Table1[[#This Row],[Pay Period (days)]]</f>
        <v>#DIV/0!</v>
      </c>
      <c r="N190" s="21" t="e">
        <f>((G190+J190)*M190)/Table1[[#This Row],[Weekly_Working_Hours]]</f>
        <v>#DIV/0!</v>
      </c>
    </row>
    <row r="191" spans="1:14" ht="17" x14ac:dyDescent="0.6">
      <c r="A191" s="25"/>
      <c r="B191" s="25"/>
      <c r="C191" s="25"/>
      <c r="D191" s="25"/>
      <c r="E191" s="25"/>
      <c r="F191" s="25"/>
      <c r="G191" s="19">
        <f t="shared" si="4"/>
        <v>0</v>
      </c>
      <c r="H191" s="25"/>
      <c r="I191" s="26"/>
      <c r="J191" s="20">
        <f t="shared" si="5"/>
        <v>0</v>
      </c>
      <c r="K191" s="25"/>
      <c r="L191" s="25"/>
      <c r="M191" s="19" t="e">
        <f>7/Table1[[#This Row],[Pay Period (days)]]</f>
        <v>#DIV/0!</v>
      </c>
      <c r="N191" s="21" t="e">
        <f>((G191+J191)*M191)/Table1[[#This Row],[Weekly_Working_Hours]]</f>
        <v>#DIV/0!</v>
      </c>
    </row>
    <row r="192" spans="1:14" ht="17" x14ac:dyDescent="0.6">
      <c r="A192" s="25"/>
      <c r="B192" s="25"/>
      <c r="C192" s="25"/>
      <c r="D192" s="25"/>
      <c r="E192" s="25"/>
      <c r="F192" s="25"/>
      <c r="G192" s="19">
        <f t="shared" si="4"/>
        <v>0</v>
      </c>
      <c r="H192" s="25"/>
      <c r="I192" s="26"/>
      <c r="J192" s="20">
        <f t="shared" si="5"/>
        <v>0</v>
      </c>
      <c r="K192" s="25"/>
      <c r="L192" s="25"/>
      <c r="M192" s="19" t="e">
        <f>7/Table1[[#This Row],[Pay Period (days)]]</f>
        <v>#DIV/0!</v>
      </c>
      <c r="N192" s="21" t="e">
        <f>((G192+J192)*M192)/Table1[[#This Row],[Weekly_Working_Hours]]</f>
        <v>#DIV/0!</v>
      </c>
    </row>
    <row r="193" spans="1:14" ht="17" x14ac:dyDescent="0.6">
      <c r="A193" s="25"/>
      <c r="B193" s="25"/>
      <c r="C193" s="25"/>
      <c r="D193" s="25"/>
      <c r="E193" s="25"/>
      <c r="F193" s="25"/>
      <c r="G193" s="19">
        <f t="shared" si="4"/>
        <v>0</v>
      </c>
      <c r="H193" s="25"/>
      <c r="I193" s="26"/>
      <c r="J193" s="20">
        <f t="shared" si="5"/>
        <v>0</v>
      </c>
      <c r="K193" s="25"/>
      <c r="L193" s="25"/>
      <c r="M193" s="19" t="e">
        <f>7/Table1[[#This Row],[Pay Period (days)]]</f>
        <v>#DIV/0!</v>
      </c>
      <c r="N193" s="21" t="e">
        <f>((G193+J193)*M193)/Table1[[#This Row],[Weekly_Working_Hours]]</f>
        <v>#DIV/0!</v>
      </c>
    </row>
    <row r="194" spans="1:14" ht="17" x14ac:dyDescent="0.6">
      <c r="A194" s="25"/>
      <c r="B194" s="25"/>
      <c r="C194" s="25"/>
      <c r="D194" s="25"/>
      <c r="E194" s="25"/>
      <c r="F194" s="25"/>
      <c r="G194" s="19">
        <f t="shared" si="4"/>
        <v>0</v>
      </c>
      <c r="H194" s="25"/>
      <c r="I194" s="26"/>
      <c r="J194" s="20">
        <f t="shared" si="5"/>
        <v>0</v>
      </c>
      <c r="K194" s="25"/>
      <c r="L194" s="25"/>
      <c r="M194" s="19" t="e">
        <f>7/Table1[[#This Row],[Pay Period (days)]]</f>
        <v>#DIV/0!</v>
      </c>
      <c r="N194" s="21" t="e">
        <f>((G194+J194)*M194)/Table1[[#This Row],[Weekly_Working_Hours]]</f>
        <v>#DIV/0!</v>
      </c>
    </row>
    <row r="195" spans="1:14" ht="17" x14ac:dyDescent="0.6">
      <c r="A195" s="25"/>
      <c r="B195" s="25"/>
      <c r="C195" s="25"/>
      <c r="D195" s="25"/>
      <c r="E195" s="25"/>
      <c r="F195" s="25"/>
      <c r="G195" s="19">
        <f t="shared" si="4"/>
        <v>0</v>
      </c>
      <c r="H195" s="25"/>
      <c r="I195" s="26"/>
      <c r="J195" s="20">
        <f t="shared" si="5"/>
        <v>0</v>
      </c>
      <c r="K195" s="25"/>
      <c r="L195" s="25"/>
      <c r="M195" s="19" t="e">
        <f>7/Table1[[#This Row],[Pay Period (days)]]</f>
        <v>#DIV/0!</v>
      </c>
      <c r="N195" s="21" t="e">
        <f>((G195+J195)*M195)/Table1[[#This Row],[Weekly_Working_Hours]]</f>
        <v>#DIV/0!</v>
      </c>
    </row>
    <row r="196" spans="1:14" ht="17" x14ac:dyDescent="0.6">
      <c r="A196" s="25"/>
      <c r="B196" s="25"/>
      <c r="C196" s="25"/>
      <c r="D196" s="25"/>
      <c r="E196" s="25"/>
      <c r="F196" s="25"/>
      <c r="G196" s="19">
        <f t="shared" si="4"/>
        <v>0</v>
      </c>
      <c r="H196" s="25"/>
      <c r="I196" s="26"/>
      <c r="J196" s="20">
        <f t="shared" si="5"/>
        <v>0</v>
      </c>
      <c r="K196" s="25"/>
      <c r="L196" s="25"/>
      <c r="M196" s="19" t="e">
        <f>7/Table1[[#This Row],[Pay Period (days)]]</f>
        <v>#DIV/0!</v>
      </c>
      <c r="N196" s="21" t="e">
        <f>((G196+J196)*M196)/Table1[[#This Row],[Weekly_Working_Hours]]</f>
        <v>#DIV/0!</v>
      </c>
    </row>
    <row r="197" spans="1:14" ht="17" x14ac:dyDescent="0.6">
      <c r="A197" s="25"/>
      <c r="B197" s="25"/>
      <c r="C197" s="25"/>
      <c r="D197" s="25"/>
      <c r="E197" s="25"/>
      <c r="F197" s="25"/>
      <c r="G197" s="19">
        <f t="shared" si="4"/>
        <v>0</v>
      </c>
      <c r="H197" s="25"/>
      <c r="I197" s="26"/>
      <c r="J197" s="20">
        <f t="shared" si="5"/>
        <v>0</v>
      </c>
      <c r="K197" s="25"/>
      <c r="L197" s="25"/>
      <c r="M197" s="19" t="e">
        <f>7/Table1[[#This Row],[Pay Period (days)]]</f>
        <v>#DIV/0!</v>
      </c>
      <c r="N197" s="21" t="e">
        <f>((G197+J197)*M197)/Table1[[#This Row],[Weekly_Working_Hours]]</f>
        <v>#DIV/0!</v>
      </c>
    </row>
    <row r="198" spans="1:14" ht="17" x14ac:dyDescent="0.6">
      <c r="A198" s="25"/>
      <c r="B198" s="25"/>
      <c r="C198" s="25"/>
      <c r="D198" s="25"/>
      <c r="E198" s="25"/>
      <c r="F198" s="25"/>
      <c r="G198" s="19">
        <f t="shared" si="4"/>
        <v>0</v>
      </c>
      <c r="H198" s="25"/>
      <c r="I198" s="26"/>
      <c r="J198" s="20">
        <f t="shared" si="5"/>
        <v>0</v>
      </c>
      <c r="K198" s="25"/>
      <c r="L198" s="25"/>
      <c r="M198" s="19" t="e">
        <f>7/Table1[[#This Row],[Pay Period (days)]]</f>
        <v>#DIV/0!</v>
      </c>
      <c r="N198" s="21" t="e">
        <f>((G198+J198)*M198)/Table1[[#This Row],[Weekly_Working_Hours]]</f>
        <v>#DIV/0!</v>
      </c>
    </row>
    <row r="199" spans="1:14" ht="17" x14ac:dyDescent="0.6">
      <c r="A199" s="25"/>
      <c r="B199" s="25"/>
      <c r="C199" s="25"/>
      <c r="D199" s="25"/>
      <c r="E199" s="25"/>
      <c r="F199" s="25"/>
      <c r="G199" s="19">
        <f t="shared" si="4"/>
        <v>0</v>
      </c>
      <c r="H199" s="25"/>
      <c r="I199" s="26"/>
      <c r="J199" s="20">
        <f t="shared" si="5"/>
        <v>0</v>
      </c>
      <c r="K199" s="25"/>
      <c r="L199" s="25"/>
      <c r="M199" s="19" t="e">
        <f>7/Table1[[#This Row],[Pay Period (days)]]</f>
        <v>#DIV/0!</v>
      </c>
      <c r="N199" s="21" t="e">
        <f>((G199+J199)*M199)/Table1[[#This Row],[Weekly_Working_Hours]]</f>
        <v>#DIV/0!</v>
      </c>
    </row>
    <row r="200" spans="1:14" ht="17" x14ac:dyDescent="0.6">
      <c r="A200" s="25"/>
      <c r="B200" s="25"/>
      <c r="C200" s="25"/>
      <c r="D200" s="25"/>
      <c r="E200" s="25"/>
      <c r="F200" s="25"/>
      <c r="G200" s="19">
        <f t="shared" si="4"/>
        <v>0</v>
      </c>
      <c r="H200" s="25"/>
      <c r="I200" s="26"/>
      <c r="J200" s="20">
        <f t="shared" si="5"/>
        <v>0</v>
      </c>
      <c r="K200" s="25"/>
      <c r="L200" s="25"/>
      <c r="M200" s="19" t="e">
        <f>7/Table1[[#This Row],[Pay Period (days)]]</f>
        <v>#DIV/0!</v>
      </c>
      <c r="N200" s="21" t="e">
        <f>((G200+J200)*M200)/Table1[[#This Row],[Weekly_Working_Hours]]</f>
        <v>#DIV/0!</v>
      </c>
    </row>
    <row r="201" spans="1:14" ht="17" x14ac:dyDescent="0.6">
      <c r="A201" s="25"/>
      <c r="B201" s="25"/>
      <c r="C201" s="25"/>
      <c r="D201" s="25"/>
      <c r="E201" s="25"/>
      <c r="F201" s="25"/>
      <c r="G201" s="19">
        <f t="shared" si="4"/>
        <v>0</v>
      </c>
      <c r="H201" s="25"/>
      <c r="I201" s="26"/>
      <c r="J201" s="20">
        <f t="shared" si="5"/>
        <v>0</v>
      </c>
      <c r="K201" s="25"/>
      <c r="L201" s="25"/>
      <c r="M201" s="19" t="e">
        <f>7/Table1[[#This Row],[Pay Period (days)]]</f>
        <v>#DIV/0!</v>
      </c>
      <c r="N201" s="21" t="e">
        <f>((G201+J201)*M201)/Table1[[#This Row],[Weekly_Working_Hours]]</f>
        <v>#DIV/0!</v>
      </c>
    </row>
    <row r="202" spans="1:14" ht="17" x14ac:dyDescent="0.6">
      <c r="A202" s="25"/>
      <c r="B202" s="25"/>
      <c r="C202" s="25"/>
      <c r="D202" s="25"/>
      <c r="E202" s="25"/>
      <c r="F202" s="25"/>
      <c r="G202" s="19">
        <f t="shared" si="4"/>
        <v>0</v>
      </c>
      <c r="H202" s="25"/>
      <c r="I202" s="26"/>
      <c r="J202" s="20">
        <f t="shared" si="5"/>
        <v>0</v>
      </c>
      <c r="K202" s="25"/>
      <c r="L202" s="25"/>
      <c r="M202" s="19" t="e">
        <f>7/Table1[[#This Row],[Pay Period (days)]]</f>
        <v>#DIV/0!</v>
      </c>
      <c r="N202" s="21" t="e">
        <f>((G202+J202)*M202)/Table1[[#This Row],[Weekly_Working_Hours]]</f>
        <v>#DIV/0!</v>
      </c>
    </row>
    <row r="203" spans="1:14" ht="17" x14ac:dyDescent="0.6">
      <c r="A203" s="25"/>
      <c r="B203" s="25"/>
      <c r="C203" s="25"/>
      <c r="D203" s="25"/>
      <c r="E203" s="25"/>
      <c r="F203" s="25"/>
      <c r="G203" s="19">
        <f t="shared" si="4"/>
        <v>0</v>
      </c>
      <c r="H203" s="25"/>
      <c r="I203" s="26"/>
      <c r="J203" s="20">
        <f t="shared" si="5"/>
        <v>0</v>
      </c>
      <c r="K203" s="25"/>
      <c r="L203" s="25"/>
      <c r="M203" s="19" t="e">
        <f>7/Table1[[#This Row],[Pay Period (days)]]</f>
        <v>#DIV/0!</v>
      </c>
      <c r="N203" s="21" t="e">
        <f>((G203+J203)*M203)/Table1[[#This Row],[Weekly_Working_Hours]]</f>
        <v>#DIV/0!</v>
      </c>
    </row>
    <row r="204" spans="1:14" ht="17" x14ac:dyDescent="0.6">
      <c r="A204" s="25"/>
      <c r="B204" s="25"/>
      <c r="C204" s="25"/>
      <c r="D204" s="25"/>
      <c r="E204" s="25"/>
      <c r="F204" s="25"/>
      <c r="G204" s="19">
        <f t="shared" ref="G204:G250" si="6">SUM(D204:F204)</f>
        <v>0</v>
      </c>
      <c r="H204" s="25"/>
      <c r="I204" s="26"/>
      <c r="J204" s="20">
        <f t="shared" ref="J204:J250" si="7">IF(AND(ISNUMBER(I204), I204&lt;&gt;0), I204, H204)</f>
        <v>0</v>
      </c>
      <c r="K204" s="25"/>
      <c r="L204" s="25"/>
      <c r="M204" s="19" t="e">
        <f>7/Table1[[#This Row],[Pay Period (days)]]</f>
        <v>#DIV/0!</v>
      </c>
      <c r="N204" s="21" t="e">
        <f>((G204+J204)*M204)/Table1[[#This Row],[Weekly_Working_Hours]]</f>
        <v>#DIV/0!</v>
      </c>
    </row>
    <row r="205" spans="1:14" ht="17" x14ac:dyDescent="0.6">
      <c r="A205" s="25"/>
      <c r="B205" s="25"/>
      <c r="C205" s="25"/>
      <c r="D205" s="25"/>
      <c r="E205" s="25"/>
      <c r="F205" s="25"/>
      <c r="G205" s="19">
        <f t="shared" si="6"/>
        <v>0</v>
      </c>
      <c r="H205" s="25"/>
      <c r="I205" s="26"/>
      <c r="J205" s="20">
        <f t="shared" si="7"/>
        <v>0</v>
      </c>
      <c r="K205" s="25"/>
      <c r="L205" s="25"/>
      <c r="M205" s="19" t="e">
        <f>7/Table1[[#This Row],[Pay Period (days)]]</f>
        <v>#DIV/0!</v>
      </c>
      <c r="N205" s="21" t="e">
        <f>((G205+J205)*M205)/Table1[[#This Row],[Weekly_Working_Hours]]</f>
        <v>#DIV/0!</v>
      </c>
    </row>
    <row r="206" spans="1:14" ht="17" x14ac:dyDescent="0.6">
      <c r="A206" s="25"/>
      <c r="B206" s="25"/>
      <c r="C206" s="25"/>
      <c r="D206" s="25"/>
      <c r="E206" s="25"/>
      <c r="F206" s="25"/>
      <c r="G206" s="19">
        <f t="shared" si="6"/>
        <v>0</v>
      </c>
      <c r="H206" s="25"/>
      <c r="I206" s="26"/>
      <c r="J206" s="20">
        <f t="shared" si="7"/>
        <v>0</v>
      </c>
      <c r="K206" s="25"/>
      <c r="L206" s="25"/>
      <c r="M206" s="19" t="e">
        <f>7/Table1[[#This Row],[Pay Period (days)]]</f>
        <v>#DIV/0!</v>
      </c>
      <c r="N206" s="21" t="e">
        <f>((G206+J206)*M206)/Table1[[#This Row],[Weekly_Working_Hours]]</f>
        <v>#DIV/0!</v>
      </c>
    </row>
    <row r="207" spans="1:14" ht="17" x14ac:dyDescent="0.6">
      <c r="A207" s="25"/>
      <c r="B207" s="25"/>
      <c r="C207" s="25"/>
      <c r="D207" s="25"/>
      <c r="E207" s="25"/>
      <c r="F207" s="25"/>
      <c r="G207" s="19">
        <f t="shared" si="6"/>
        <v>0</v>
      </c>
      <c r="H207" s="25"/>
      <c r="I207" s="26"/>
      <c r="J207" s="20">
        <f t="shared" si="7"/>
        <v>0</v>
      </c>
      <c r="K207" s="25"/>
      <c r="L207" s="25"/>
      <c r="M207" s="19" t="e">
        <f>7/Table1[[#This Row],[Pay Period (days)]]</f>
        <v>#DIV/0!</v>
      </c>
      <c r="N207" s="21" t="e">
        <f>((G207+J207)*M207)/Table1[[#This Row],[Weekly_Working_Hours]]</f>
        <v>#DIV/0!</v>
      </c>
    </row>
    <row r="208" spans="1:14" ht="17" x14ac:dyDescent="0.6">
      <c r="A208" s="25"/>
      <c r="B208" s="25"/>
      <c r="C208" s="25"/>
      <c r="D208" s="25"/>
      <c r="E208" s="25"/>
      <c r="F208" s="25"/>
      <c r="G208" s="19">
        <f t="shared" si="6"/>
        <v>0</v>
      </c>
      <c r="H208" s="25"/>
      <c r="I208" s="26"/>
      <c r="J208" s="20">
        <f t="shared" si="7"/>
        <v>0</v>
      </c>
      <c r="K208" s="25"/>
      <c r="L208" s="25"/>
      <c r="M208" s="19" t="e">
        <f>7/Table1[[#This Row],[Pay Period (days)]]</f>
        <v>#DIV/0!</v>
      </c>
      <c r="N208" s="21" t="e">
        <f>((G208+J208)*M208)/Table1[[#This Row],[Weekly_Working_Hours]]</f>
        <v>#DIV/0!</v>
      </c>
    </row>
    <row r="209" spans="1:14" ht="17" x14ac:dyDescent="0.6">
      <c r="A209" s="25"/>
      <c r="B209" s="25"/>
      <c r="C209" s="25"/>
      <c r="D209" s="25"/>
      <c r="E209" s="25"/>
      <c r="F209" s="25"/>
      <c r="G209" s="19">
        <f t="shared" si="6"/>
        <v>0</v>
      </c>
      <c r="H209" s="25"/>
      <c r="I209" s="26"/>
      <c r="J209" s="20">
        <f t="shared" si="7"/>
        <v>0</v>
      </c>
      <c r="K209" s="25"/>
      <c r="L209" s="25"/>
      <c r="M209" s="19" t="e">
        <f>7/Table1[[#This Row],[Pay Period (days)]]</f>
        <v>#DIV/0!</v>
      </c>
      <c r="N209" s="21" t="e">
        <f>((G209+J209)*M209)/Table1[[#This Row],[Weekly_Working_Hours]]</f>
        <v>#DIV/0!</v>
      </c>
    </row>
    <row r="210" spans="1:14" ht="17" x14ac:dyDescent="0.6">
      <c r="A210" s="25"/>
      <c r="B210" s="25"/>
      <c r="C210" s="25"/>
      <c r="D210" s="25"/>
      <c r="E210" s="25"/>
      <c r="F210" s="25"/>
      <c r="G210" s="19">
        <f t="shared" si="6"/>
        <v>0</v>
      </c>
      <c r="H210" s="25"/>
      <c r="I210" s="26"/>
      <c r="J210" s="20">
        <f t="shared" si="7"/>
        <v>0</v>
      </c>
      <c r="K210" s="25"/>
      <c r="L210" s="25"/>
      <c r="M210" s="19" t="e">
        <f>7/Table1[[#This Row],[Pay Period (days)]]</f>
        <v>#DIV/0!</v>
      </c>
      <c r="N210" s="21" t="e">
        <f>((G210+J210)*M210)/Table1[[#This Row],[Weekly_Working_Hours]]</f>
        <v>#DIV/0!</v>
      </c>
    </row>
    <row r="211" spans="1:14" ht="17" x14ac:dyDescent="0.6">
      <c r="A211" s="25"/>
      <c r="B211" s="25"/>
      <c r="C211" s="25"/>
      <c r="D211" s="25"/>
      <c r="E211" s="25"/>
      <c r="F211" s="25"/>
      <c r="G211" s="19">
        <f t="shared" si="6"/>
        <v>0</v>
      </c>
      <c r="H211" s="25"/>
      <c r="I211" s="26"/>
      <c r="J211" s="20">
        <f t="shared" si="7"/>
        <v>0</v>
      </c>
      <c r="K211" s="25"/>
      <c r="L211" s="25"/>
      <c r="M211" s="19" t="e">
        <f>7/Table1[[#This Row],[Pay Period (days)]]</f>
        <v>#DIV/0!</v>
      </c>
      <c r="N211" s="21" t="e">
        <f>((G211+J211)*M211)/Table1[[#This Row],[Weekly_Working_Hours]]</f>
        <v>#DIV/0!</v>
      </c>
    </row>
    <row r="212" spans="1:14" ht="17" x14ac:dyDescent="0.6">
      <c r="A212" s="25"/>
      <c r="B212" s="25"/>
      <c r="C212" s="25"/>
      <c r="D212" s="25"/>
      <c r="E212" s="25"/>
      <c r="F212" s="25"/>
      <c r="G212" s="19">
        <f t="shared" si="6"/>
        <v>0</v>
      </c>
      <c r="H212" s="25"/>
      <c r="I212" s="26"/>
      <c r="J212" s="20">
        <f t="shared" si="7"/>
        <v>0</v>
      </c>
      <c r="K212" s="25"/>
      <c r="L212" s="25"/>
      <c r="M212" s="19" t="e">
        <f>7/Table1[[#This Row],[Pay Period (days)]]</f>
        <v>#DIV/0!</v>
      </c>
      <c r="N212" s="21" t="e">
        <f>((G212+J212)*M212)/Table1[[#This Row],[Weekly_Working_Hours]]</f>
        <v>#DIV/0!</v>
      </c>
    </row>
    <row r="213" spans="1:14" ht="17" x14ac:dyDescent="0.6">
      <c r="A213" s="25"/>
      <c r="B213" s="25"/>
      <c r="C213" s="25"/>
      <c r="D213" s="25"/>
      <c r="E213" s="25"/>
      <c r="F213" s="25"/>
      <c r="G213" s="19">
        <f t="shared" si="6"/>
        <v>0</v>
      </c>
      <c r="H213" s="25"/>
      <c r="I213" s="26"/>
      <c r="J213" s="20">
        <f t="shared" si="7"/>
        <v>0</v>
      </c>
      <c r="K213" s="25"/>
      <c r="L213" s="25"/>
      <c r="M213" s="19" t="e">
        <f>7/Table1[[#This Row],[Pay Period (days)]]</f>
        <v>#DIV/0!</v>
      </c>
      <c r="N213" s="21" t="e">
        <f>((G213+J213)*M213)/Table1[[#This Row],[Weekly_Working_Hours]]</f>
        <v>#DIV/0!</v>
      </c>
    </row>
    <row r="214" spans="1:14" ht="17" x14ac:dyDescent="0.6">
      <c r="A214" s="25"/>
      <c r="B214" s="25"/>
      <c r="C214" s="25"/>
      <c r="D214" s="25"/>
      <c r="E214" s="25"/>
      <c r="F214" s="25"/>
      <c r="G214" s="19">
        <f t="shared" si="6"/>
        <v>0</v>
      </c>
      <c r="H214" s="25"/>
      <c r="I214" s="26"/>
      <c r="J214" s="20">
        <f t="shared" si="7"/>
        <v>0</v>
      </c>
      <c r="K214" s="25"/>
      <c r="L214" s="25"/>
      <c r="M214" s="19" t="e">
        <f>7/Table1[[#This Row],[Pay Period (days)]]</f>
        <v>#DIV/0!</v>
      </c>
      <c r="N214" s="21" t="e">
        <f>((G214+J214)*M214)/Table1[[#This Row],[Weekly_Working_Hours]]</f>
        <v>#DIV/0!</v>
      </c>
    </row>
    <row r="215" spans="1:14" ht="17" x14ac:dyDescent="0.6">
      <c r="A215" s="25"/>
      <c r="B215" s="25"/>
      <c r="C215" s="25"/>
      <c r="D215" s="25"/>
      <c r="E215" s="25"/>
      <c r="F215" s="25"/>
      <c r="G215" s="19">
        <f t="shared" si="6"/>
        <v>0</v>
      </c>
      <c r="H215" s="25"/>
      <c r="I215" s="26"/>
      <c r="J215" s="20">
        <f t="shared" si="7"/>
        <v>0</v>
      </c>
      <c r="K215" s="25"/>
      <c r="L215" s="25"/>
      <c r="M215" s="19" t="e">
        <f>7/Table1[[#This Row],[Pay Period (days)]]</f>
        <v>#DIV/0!</v>
      </c>
      <c r="N215" s="21" t="e">
        <f>((G215+J215)*M215)/Table1[[#This Row],[Weekly_Working_Hours]]</f>
        <v>#DIV/0!</v>
      </c>
    </row>
    <row r="216" spans="1:14" ht="17" x14ac:dyDescent="0.6">
      <c r="A216" s="25"/>
      <c r="B216" s="25"/>
      <c r="C216" s="25"/>
      <c r="D216" s="25"/>
      <c r="E216" s="25"/>
      <c r="F216" s="25"/>
      <c r="G216" s="19">
        <f t="shared" si="6"/>
        <v>0</v>
      </c>
      <c r="H216" s="25"/>
      <c r="I216" s="26"/>
      <c r="J216" s="20">
        <f t="shared" si="7"/>
        <v>0</v>
      </c>
      <c r="K216" s="25"/>
      <c r="L216" s="25"/>
      <c r="M216" s="19" t="e">
        <f>7/Table1[[#This Row],[Pay Period (days)]]</f>
        <v>#DIV/0!</v>
      </c>
      <c r="N216" s="21" t="e">
        <f>((G216+J216)*M216)/Table1[[#This Row],[Weekly_Working_Hours]]</f>
        <v>#DIV/0!</v>
      </c>
    </row>
    <row r="217" spans="1:14" ht="17" x14ac:dyDescent="0.6">
      <c r="A217" s="25"/>
      <c r="B217" s="25"/>
      <c r="C217" s="25"/>
      <c r="D217" s="25"/>
      <c r="E217" s="25"/>
      <c r="F217" s="25"/>
      <c r="G217" s="19">
        <f t="shared" si="6"/>
        <v>0</v>
      </c>
      <c r="H217" s="25"/>
      <c r="I217" s="26"/>
      <c r="J217" s="20">
        <f t="shared" si="7"/>
        <v>0</v>
      </c>
      <c r="K217" s="25"/>
      <c r="L217" s="25"/>
      <c r="M217" s="19" t="e">
        <f>7/Table1[[#This Row],[Pay Period (days)]]</f>
        <v>#DIV/0!</v>
      </c>
      <c r="N217" s="21" t="e">
        <f>((G217+J217)*M217)/Table1[[#This Row],[Weekly_Working_Hours]]</f>
        <v>#DIV/0!</v>
      </c>
    </row>
    <row r="218" spans="1:14" ht="17" x14ac:dyDescent="0.6">
      <c r="A218" s="25"/>
      <c r="B218" s="25"/>
      <c r="C218" s="25"/>
      <c r="D218" s="25"/>
      <c r="E218" s="25"/>
      <c r="F218" s="25"/>
      <c r="G218" s="19">
        <f t="shared" si="6"/>
        <v>0</v>
      </c>
      <c r="H218" s="25"/>
      <c r="I218" s="26"/>
      <c r="J218" s="20">
        <f t="shared" si="7"/>
        <v>0</v>
      </c>
      <c r="K218" s="25"/>
      <c r="L218" s="25"/>
      <c r="M218" s="19" t="e">
        <f>7/Table1[[#This Row],[Pay Period (days)]]</f>
        <v>#DIV/0!</v>
      </c>
      <c r="N218" s="21" t="e">
        <f>((G218+J218)*M218)/Table1[[#This Row],[Weekly_Working_Hours]]</f>
        <v>#DIV/0!</v>
      </c>
    </row>
    <row r="219" spans="1:14" ht="17" x14ac:dyDescent="0.6">
      <c r="A219" s="25"/>
      <c r="B219" s="25"/>
      <c r="C219" s="25"/>
      <c r="D219" s="25"/>
      <c r="E219" s="25"/>
      <c r="F219" s="25"/>
      <c r="G219" s="19">
        <f t="shared" si="6"/>
        <v>0</v>
      </c>
      <c r="H219" s="25"/>
      <c r="I219" s="26"/>
      <c r="J219" s="20">
        <f t="shared" si="7"/>
        <v>0</v>
      </c>
      <c r="K219" s="25"/>
      <c r="L219" s="25"/>
      <c r="M219" s="19" t="e">
        <f>7/Table1[[#This Row],[Pay Period (days)]]</f>
        <v>#DIV/0!</v>
      </c>
      <c r="N219" s="21" t="e">
        <f>((G219+J219)*M219)/Table1[[#This Row],[Weekly_Working_Hours]]</f>
        <v>#DIV/0!</v>
      </c>
    </row>
    <row r="220" spans="1:14" ht="17" x14ac:dyDescent="0.6">
      <c r="A220" s="25"/>
      <c r="B220" s="25"/>
      <c r="C220" s="25"/>
      <c r="D220" s="25"/>
      <c r="E220" s="25"/>
      <c r="F220" s="25"/>
      <c r="G220" s="19">
        <f t="shared" si="6"/>
        <v>0</v>
      </c>
      <c r="H220" s="25"/>
      <c r="I220" s="26"/>
      <c r="J220" s="20">
        <f t="shared" si="7"/>
        <v>0</v>
      </c>
      <c r="K220" s="25"/>
      <c r="L220" s="25"/>
      <c r="M220" s="19" t="e">
        <f>7/Table1[[#This Row],[Pay Period (days)]]</f>
        <v>#DIV/0!</v>
      </c>
      <c r="N220" s="21" t="e">
        <f>((G220+J220)*M220)/Table1[[#This Row],[Weekly_Working_Hours]]</f>
        <v>#DIV/0!</v>
      </c>
    </row>
    <row r="221" spans="1:14" ht="17" x14ac:dyDescent="0.6">
      <c r="A221" s="25"/>
      <c r="B221" s="25"/>
      <c r="C221" s="25"/>
      <c r="D221" s="25"/>
      <c r="E221" s="25"/>
      <c r="F221" s="25"/>
      <c r="G221" s="19">
        <f t="shared" si="6"/>
        <v>0</v>
      </c>
      <c r="H221" s="25"/>
      <c r="I221" s="26"/>
      <c r="J221" s="20">
        <f t="shared" si="7"/>
        <v>0</v>
      </c>
      <c r="K221" s="25"/>
      <c r="L221" s="25"/>
      <c r="M221" s="19" t="e">
        <f>7/Table1[[#This Row],[Pay Period (days)]]</f>
        <v>#DIV/0!</v>
      </c>
      <c r="N221" s="21" t="e">
        <f>((G221+J221)*M221)/Table1[[#This Row],[Weekly_Working_Hours]]</f>
        <v>#DIV/0!</v>
      </c>
    </row>
    <row r="222" spans="1:14" ht="17" x14ac:dyDescent="0.6">
      <c r="A222" s="25"/>
      <c r="B222" s="25"/>
      <c r="C222" s="25"/>
      <c r="D222" s="25"/>
      <c r="E222" s="25"/>
      <c r="F222" s="25"/>
      <c r="G222" s="19">
        <f t="shared" si="6"/>
        <v>0</v>
      </c>
      <c r="H222" s="25"/>
      <c r="I222" s="26"/>
      <c r="J222" s="20">
        <f t="shared" si="7"/>
        <v>0</v>
      </c>
      <c r="K222" s="25"/>
      <c r="L222" s="25"/>
      <c r="M222" s="19" t="e">
        <f>7/Table1[[#This Row],[Pay Period (days)]]</f>
        <v>#DIV/0!</v>
      </c>
      <c r="N222" s="21" t="e">
        <f>((G222+J222)*M222)/Table1[[#This Row],[Weekly_Working_Hours]]</f>
        <v>#DIV/0!</v>
      </c>
    </row>
    <row r="223" spans="1:14" ht="17" x14ac:dyDescent="0.6">
      <c r="A223" s="25"/>
      <c r="B223" s="25"/>
      <c r="C223" s="25"/>
      <c r="D223" s="25"/>
      <c r="E223" s="25"/>
      <c r="F223" s="25"/>
      <c r="G223" s="19">
        <f t="shared" si="6"/>
        <v>0</v>
      </c>
      <c r="H223" s="25"/>
      <c r="I223" s="26"/>
      <c r="J223" s="20">
        <f t="shared" si="7"/>
        <v>0</v>
      </c>
      <c r="K223" s="25"/>
      <c r="L223" s="25"/>
      <c r="M223" s="19" t="e">
        <f>7/Table1[[#This Row],[Pay Period (days)]]</f>
        <v>#DIV/0!</v>
      </c>
      <c r="N223" s="21" t="e">
        <f>((G223+J223)*M223)/Table1[[#This Row],[Weekly_Working_Hours]]</f>
        <v>#DIV/0!</v>
      </c>
    </row>
    <row r="224" spans="1:14" ht="17" x14ac:dyDescent="0.6">
      <c r="A224" s="25"/>
      <c r="B224" s="25"/>
      <c r="C224" s="25"/>
      <c r="D224" s="25"/>
      <c r="E224" s="25"/>
      <c r="F224" s="25"/>
      <c r="G224" s="19">
        <f t="shared" si="6"/>
        <v>0</v>
      </c>
      <c r="H224" s="25"/>
      <c r="I224" s="26"/>
      <c r="J224" s="20">
        <f t="shared" si="7"/>
        <v>0</v>
      </c>
      <c r="K224" s="25"/>
      <c r="L224" s="25"/>
      <c r="M224" s="19" t="e">
        <f>7/Table1[[#This Row],[Pay Period (days)]]</f>
        <v>#DIV/0!</v>
      </c>
      <c r="N224" s="21" t="e">
        <f>((G224+J224)*M224)/Table1[[#This Row],[Weekly_Working_Hours]]</f>
        <v>#DIV/0!</v>
      </c>
    </row>
    <row r="225" spans="1:14" ht="17" x14ac:dyDescent="0.6">
      <c r="A225" s="25"/>
      <c r="B225" s="25"/>
      <c r="C225" s="25"/>
      <c r="D225" s="25"/>
      <c r="E225" s="25"/>
      <c r="F225" s="25"/>
      <c r="G225" s="19">
        <f t="shared" si="6"/>
        <v>0</v>
      </c>
      <c r="H225" s="25"/>
      <c r="I225" s="26"/>
      <c r="J225" s="20">
        <f t="shared" si="7"/>
        <v>0</v>
      </c>
      <c r="K225" s="25"/>
      <c r="L225" s="25"/>
      <c r="M225" s="19" t="e">
        <f>7/Table1[[#This Row],[Pay Period (days)]]</f>
        <v>#DIV/0!</v>
      </c>
      <c r="N225" s="21" t="e">
        <f>((G225+J225)*M225)/Table1[[#This Row],[Weekly_Working_Hours]]</f>
        <v>#DIV/0!</v>
      </c>
    </row>
    <row r="226" spans="1:14" ht="17" x14ac:dyDescent="0.6">
      <c r="A226" s="25"/>
      <c r="B226" s="25"/>
      <c r="C226" s="25"/>
      <c r="D226" s="25"/>
      <c r="E226" s="25"/>
      <c r="F226" s="25"/>
      <c r="G226" s="19">
        <f t="shared" si="6"/>
        <v>0</v>
      </c>
      <c r="H226" s="25"/>
      <c r="I226" s="26"/>
      <c r="J226" s="20">
        <f t="shared" si="7"/>
        <v>0</v>
      </c>
      <c r="K226" s="25"/>
      <c r="L226" s="25"/>
      <c r="M226" s="19" t="e">
        <f>7/Table1[[#This Row],[Pay Period (days)]]</f>
        <v>#DIV/0!</v>
      </c>
      <c r="N226" s="21" t="e">
        <f>((G226+J226)*M226)/Table1[[#This Row],[Weekly_Working_Hours]]</f>
        <v>#DIV/0!</v>
      </c>
    </row>
    <row r="227" spans="1:14" ht="17" x14ac:dyDescent="0.6">
      <c r="A227" s="25"/>
      <c r="B227" s="25"/>
      <c r="C227" s="25"/>
      <c r="D227" s="25"/>
      <c r="E227" s="25"/>
      <c r="F227" s="25"/>
      <c r="G227" s="19">
        <f t="shared" si="6"/>
        <v>0</v>
      </c>
      <c r="H227" s="25"/>
      <c r="I227" s="26"/>
      <c r="J227" s="20">
        <f t="shared" si="7"/>
        <v>0</v>
      </c>
      <c r="K227" s="25"/>
      <c r="L227" s="25"/>
      <c r="M227" s="19" t="e">
        <f>7/Table1[[#This Row],[Pay Period (days)]]</f>
        <v>#DIV/0!</v>
      </c>
      <c r="N227" s="21" t="e">
        <f>((G227+J227)*M227)/Table1[[#This Row],[Weekly_Working_Hours]]</f>
        <v>#DIV/0!</v>
      </c>
    </row>
    <row r="228" spans="1:14" ht="17" x14ac:dyDescent="0.6">
      <c r="A228" s="25"/>
      <c r="B228" s="25"/>
      <c r="C228" s="25"/>
      <c r="D228" s="25"/>
      <c r="E228" s="25"/>
      <c r="F228" s="25"/>
      <c r="G228" s="19">
        <f t="shared" si="6"/>
        <v>0</v>
      </c>
      <c r="H228" s="25"/>
      <c r="I228" s="26"/>
      <c r="J228" s="20">
        <f t="shared" si="7"/>
        <v>0</v>
      </c>
      <c r="K228" s="25"/>
      <c r="L228" s="25"/>
      <c r="M228" s="19" t="e">
        <f>7/Table1[[#This Row],[Pay Period (days)]]</f>
        <v>#DIV/0!</v>
      </c>
      <c r="N228" s="21" t="e">
        <f>((G228+J228)*M228)/Table1[[#This Row],[Weekly_Working_Hours]]</f>
        <v>#DIV/0!</v>
      </c>
    </row>
    <row r="229" spans="1:14" ht="17" x14ac:dyDescent="0.6">
      <c r="A229" s="25"/>
      <c r="B229" s="25"/>
      <c r="C229" s="25"/>
      <c r="D229" s="25"/>
      <c r="E229" s="25"/>
      <c r="F229" s="25"/>
      <c r="G229" s="19">
        <f t="shared" si="6"/>
        <v>0</v>
      </c>
      <c r="H229" s="25"/>
      <c r="I229" s="26"/>
      <c r="J229" s="20">
        <f t="shared" si="7"/>
        <v>0</v>
      </c>
      <c r="K229" s="25"/>
      <c r="L229" s="25"/>
      <c r="M229" s="19" t="e">
        <f>7/Table1[[#This Row],[Pay Period (days)]]</f>
        <v>#DIV/0!</v>
      </c>
      <c r="N229" s="21" t="e">
        <f>((G229+J229)*M229)/Table1[[#This Row],[Weekly_Working_Hours]]</f>
        <v>#DIV/0!</v>
      </c>
    </row>
    <row r="230" spans="1:14" ht="17" x14ac:dyDescent="0.6">
      <c r="A230" s="25"/>
      <c r="B230" s="25"/>
      <c r="C230" s="25"/>
      <c r="D230" s="25"/>
      <c r="E230" s="25"/>
      <c r="F230" s="25"/>
      <c r="G230" s="19">
        <f t="shared" si="6"/>
        <v>0</v>
      </c>
      <c r="H230" s="25"/>
      <c r="I230" s="26"/>
      <c r="J230" s="20">
        <f t="shared" si="7"/>
        <v>0</v>
      </c>
      <c r="K230" s="25"/>
      <c r="L230" s="25"/>
      <c r="M230" s="19" t="e">
        <f>7/Table1[[#This Row],[Pay Period (days)]]</f>
        <v>#DIV/0!</v>
      </c>
      <c r="N230" s="21" t="e">
        <f>((G230+J230)*M230)/Table1[[#This Row],[Weekly_Working_Hours]]</f>
        <v>#DIV/0!</v>
      </c>
    </row>
    <row r="231" spans="1:14" ht="17" x14ac:dyDescent="0.6">
      <c r="A231" s="25"/>
      <c r="B231" s="25"/>
      <c r="C231" s="25"/>
      <c r="D231" s="25"/>
      <c r="E231" s="25"/>
      <c r="F231" s="25"/>
      <c r="G231" s="19">
        <f t="shared" si="6"/>
        <v>0</v>
      </c>
      <c r="H231" s="25"/>
      <c r="I231" s="26"/>
      <c r="J231" s="20">
        <f t="shared" si="7"/>
        <v>0</v>
      </c>
      <c r="K231" s="25"/>
      <c r="L231" s="25"/>
      <c r="M231" s="19" t="e">
        <f>7/Table1[[#This Row],[Pay Period (days)]]</f>
        <v>#DIV/0!</v>
      </c>
      <c r="N231" s="21" t="e">
        <f>((G231+J231)*M231)/Table1[[#This Row],[Weekly_Working_Hours]]</f>
        <v>#DIV/0!</v>
      </c>
    </row>
    <row r="232" spans="1:14" ht="17" x14ac:dyDescent="0.6">
      <c r="A232" s="25"/>
      <c r="B232" s="25"/>
      <c r="C232" s="25"/>
      <c r="D232" s="25"/>
      <c r="E232" s="25"/>
      <c r="F232" s="25"/>
      <c r="G232" s="19">
        <f t="shared" si="6"/>
        <v>0</v>
      </c>
      <c r="H232" s="25"/>
      <c r="I232" s="26"/>
      <c r="J232" s="20">
        <f t="shared" si="7"/>
        <v>0</v>
      </c>
      <c r="K232" s="25"/>
      <c r="L232" s="25"/>
      <c r="M232" s="19" t="e">
        <f>7/Table1[[#This Row],[Pay Period (days)]]</f>
        <v>#DIV/0!</v>
      </c>
      <c r="N232" s="21" t="e">
        <f>((G232+J232)*M232)/Table1[[#This Row],[Weekly_Working_Hours]]</f>
        <v>#DIV/0!</v>
      </c>
    </row>
    <row r="233" spans="1:14" ht="17" x14ac:dyDescent="0.6">
      <c r="A233" s="25"/>
      <c r="B233" s="25"/>
      <c r="C233" s="25"/>
      <c r="D233" s="25"/>
      <c r="E233" s="25"/>
      <c r="F233" s="25"/>
      <c r="G233" s="19">
        <f t="shared" si="6"/>
        <v>0</v>
      </c>
      <c r="H233" s="25"/>
      <c r="I233" s="26"/>
      <c r="J233" s="20">
        <f t="shared" si="7"/>
        <v>0</v>
      </c>
      <c r="K233" s="25"/>
      <c r="L233" s="25"/>
      <c r="M233" s="19" t="e">
        <f>7/Table1[[#This Row],[Pay Period (days)]]</f>
        <v>#DIV/0!</v>
      </c>
      <c r="N233" s="21" t="e">
        <f>((G233+J233)*M233)/Table1[[#This Row],[Weekly_Working_Hours]]</f>
        <v>#DIV/0!</v>
      </c>
    </row>
    <row r="234" spans="1:14" ht="17" x14ac:dyDescent="0.6">
      <c r="A234" s="25"/>
      <c r="B234" s="25"/>
      <c r="C234" s="25"/>
      <c r="D234" s="25"/>
      <c r="E234" s="25"/>
      <c r="F234" s="25"/>
      <c r="G234" s="19">
        <f t="shared" si="6"/>
        <v>0</v>
      </c>
      <c r="H234" s="25"/>
      <c r="I234" s="26"/>
      <c r="J234" s="20">
        <f t="shared" si="7"/>
        <v>0</v>
      </c>
      <c r="K234" s="25"/>
      <c r="L234" s="25"/>
      <c r="M234" s="19" t="e">
        <f>7/Table1[[#This Row],[Pay Period (days)]]</f>
        <v>#DIV/0!</v>
      </c>
      <c r="N234" s="21" t="e">
        <f>((G234+J234)*M234)/Table1[[#This Row],[Weekly_Working_Hours]]</f>
        <v>#DIV/0!</v>
      </c>
    </row>
    <row r="235" spans="1:14" ht="17" x14ac:dyDescent="0.6">
      <c r="A235" s="25"/>
      <c r="B235" s="25"/>
      <c r="C235" s="25"/>
      <c r="D235" s="25"/>
      <c r="E235" s="25"/>
      <c r="F235" s="25"/>
      <c r="G235" s="19">
        <f t="shared" si="6"/>
        <v>0</v>
      </c>
      <c r="H235" s="25"/>
      <c r="I235" s="26"/>
      <c r="J235" s="20">
        <f t="shared" si="7"/>
        <v>0</v>
      </c>
      <c r="K235" s="25"/>
      <c r="L235" s="25"/>
      <c r="M235" s="19" t="e">
        <f>7/Table1[[#This Row],[Pay Period (days)]]</f>
        <v>#DIV/0!</v>
      </c>
      <c r="N235" s="21" t="e">
        <f>((G235+J235)*M235)/Table1[[#This Row],[Weekly_Working_Hours]]</f>
        <v>#DIV/0!</v>
      </c>
    </row>
    <row r="236" spans="1:14" ht="17" x14ac:dyDescent="0.6">
      <c r="A236" s="25"/>
      <c r="B236" s="25"/>
      <c r="C236" s="25"/>
      <c r="D236" s="25"/>
      <c r="E236" s="25"/>
      <c r="F236" s="25"/>
      <c r="G236" s="19">
        <f t="shared" si="6"/>
        <v>0</v>
      </c>
      <c r="H236" s="25"/>
      <c r="I236" s="26"/>
      <c r="J236" s="20">
        <f t="shared" si="7"/>
        <v>0</v>
      </c>
      <c r="K236" s="25"/>
      <c r="L236" s="25"/>
      <c r="M236" s="19" t="e">
        <f>7/Table1[[#This Row],[Pay Period (days)]]</f>
        <v>#DIV/0!</v>
      </c>
      <c r="N236" s="21" t="e">
        <f>((G236+J236)*M236)/Table1[[#This Row],[Weekly_Working_Hours]]</f>
        <v>#DIV/0!</v>
      </c>
    </row>
    <row r="237" spans="1:14" ht="17" x14ac:dyDescent="0.6">
      <c r="A237" s="25"/>
      <c r="B237" s="25"/>
      <c r="C237" s="25"/>
      <c r="D237" s="25"/>
      <c r="E237" s="25"/>
      <c r="F237" s="25"/>
      <c r="G237" s="19">
        <f t="shared" si="6"/>
        <v>0</v>
      </c>
      <c r="H237" s="25"/>
      <c r="I237" s="26"/>
      <c r="J237" s="20">
        <f t="shared" si="7"/>
        <v>0</v>
      </c>
      <c r="K237" s="25"/>
      <c r="L237" s="25"/>
      <c r="M237" s="19" t="e">
        <f>7/Table1[[#This Row],[Pay Period (days)]]</f>
        <v>#DIV/0!</v>
      </c>
      <c r="N237" s="21" t="e">
        <f>((G237+J237)*M237)/Table1[[#This Row],[Weekly_Working_Hours]]</f>
        <v>#DIV/0!</v>
      </c>
    </row>
    <row r="238" spans="1:14" ht="17" x14ac:dyDescent="0.6">
      <c r="A238" s="25"/>
      <c r="B238" s="25"/>
      <c r="C238" s="25"/>
      <c r="D238" s="25"/>
      <c r="E238" s="25"/>
      <c r="F238" s="25"/>
      <c r="G238" s="19">
        <f t="shared" si="6"/>
        <v>0</v>
      </c>
      <c r="H238" s="25"/>
      <c r="I238" s="26"/>
      <c r="J238" s="20">
        <f t="shared" si="7"/>
        <v>0</v>
      </c>
      <c r="K238" s="25"/>
      <c r="L238" s="25"/>
      <c r="M238" s="19" t="e">
        <f>7/Table1[[#This Row],[Pay Period (days)]]</f>
        <v>#DIV/0!</v>
      </c>
      <c r="N238" s="21" t="e">
        <f>((G238+J238)*M238)/Table1[[#This Row],[Weekly_Working_Hours]]</f>
        <v>#DIV/0!</v>
      </c>
    </row>
    <row r="239" spans="1:14" ht="17" x14ac:dyDescent="0.6">
      <c r="A239" s="25"/>
      <c r="B239" s="25"/>
      <c r="C239" s="25"/>
      <c r="D239" s="25"/>
      <c r="E239" s="25"/>
      <c r="F239" s="25"/>
      <c r="G239" s="19">
        <f t="shared" si="6"/>
        <v>0</v>
      </c>
      <c r="H239" s="25"/>
      <c r="I239" s="26"/>
      <c r="J239" s="20">
        <f t="shared" si="7"/>
        <v>0</v>
      </c>
      <c r="K239" s="25"/>
      <c r="L239" s="25"/>
      <c r="M239" s="19" t="e">
        <f>7/Table1[[#This Row],[Pay Period (days)]]</f>
        <v>#DIV/0!</v>
      </c>
      <c r="N239" s="21" t="e">
        <f>((G239+J239)*M239)/Table1[[#This Row],[Weekly_Working_Hours]]</f>
        <v>#DIV/0!</v>
      </c>
    </row>
    <row r="240" spans="1:14" ht="17" x14ac:dyDescent="0.6">
      <c r="A240" s="25"/>
      <c r="B240" s="25"/>
      <c r="C240" s="25"/>
      <c r="D240" s="25"/>
      <c r="E240" s="25"/>
      <c r="F240" s="25"/>
      <c r="G240" s="19">
        <f t="shared" si="6"/>
        <v>0</v>
      </c>
      <c r="H240" s="25"/>
      <c r="I240" s="26"/>
      <c r="J240" s="20">
        <f t="shared" si="7"/>
        <v>0</v>
      </c>
      <c r="K240" s="25"/>
      <c r="L240" s="25"/>
      <c r="M240" s="19" t="e">
        <f>7/Table1[[#This Row],[Pay Period (days)]]</f>
        <v>#DIV/0!</v>
      </c>
      <c r="N240" s="21" t="e">
        <f>((G240+J240)*M240)/Table1[[#This Row],[Weekly_Working_Hours]]</f>
        <v>#DIV/0!</v>
      </c>
    </row>
    <row r="241" spans="1:14" ht="17" x14ac:dyDescent="0.6">
      <c r="A241" s="25"/>
      <c r="B241" s="25"/>
      <c r="C241" s="25"/>
      <c r="D241" s="25"/>
      <c r="E241" s="25"/>
      <c r="F241" s="25"/>
      <c r="G241" s="19">
        <f t="shared" si="6"/>
        <v>0</v>
      </c>
      <c r="H241" s="25"/>
      <c r="I241" s="26"/>
      <c r="J241" s="20">
        <f t="shared" si="7"/>
        <v>0</v>
      </c>
      <c r="K241" s="25"/>
      <c r="L241" s="25"/>
      <c r="M241" s="19" t="e">
        <f>7/Table1[[#This Row],[Pay Period (days)]]</f>
        <v>#DIV/0!</v>
      </c>
      <c r="N241" s="21" t="e">
        <f>((G241+J241)*M241)/Table1[[#This Row],[Weekly_Working_Hours]]</f>
        <v>#DIV/0!</v>
      </c>
    </row>
    <row r="242" spans="1:14" ht="17" x14ac:dyDescent="0.6">
      <c r="A242" s="25"/>
      <c r="B242" s="25"/>
      <c r="C242" s="25"/>
      <c r="D242" s="25"/>
      <c r="E242" s="25"/>
      <c r="F242" s="25"/>
      <c r="G242" s="19">
        <f t="shared" si="6"/>
        <v>0</v>
      </c>
      <c r="H242" s="25"/>
      <c r="I242" s="26"/>
      <c r="J242" s="20">
        <f t="shared" si="7"/>
        <v>0</v>
      </c>
      <c r="K242" s="25"/>
      <c r="L242" s="25"/>
      <c r="M242" s="19" t="e">
        <f>7/Table1[[#This Row],[Pay Period (days)]]</f>
        <v>#DIV/0!</v>
      </c>
      <c r="N242" s="21" t="e">
        <f>((G242+J242)*M242)/Table1[[#This Row],[Weekly_Working_Hours]]</f>
        <v>#DIV/0!</v>
      </c>
    </row>
    <row r="243" spans="1:14" ht="17" x14ac:dyDescent="0.6">
      <c r="A243" s="25"/>
      <c r="B243" s="25"/>
      <c r="C243" s="25"/>
      <c r="D243" s="25"/>
      <c r="E243" s="25"/>
      <c r="F243" s="25"/>
      <c r="G243" s="19">
        <f t="shared" si="6"/>
        <v>0</v>
      </c>
      <c r="H243" s="25"/>
      <c r="I243" s="26"/>
      <c r="J243" s="20">
        <f t="shared" si="7"/>
        <v>0</v>
      </c>
      <c r="K243" s="25"/>
      <c r="L243" s="25"/>
      <c r="M243" s="19" t="e">
        <f>7/Table1[[#This Row],[Pay Period (days)]]</f>
        <v>#DIV/0!</v>
      </c>
      <c r="N243" s="21" t="e">
        <f>((G243+J243)*M243)/Table1[[#This Row],[Weekly_Working_Hours]]</f>
        <v>#DIV/0!</v>
      </c>
    </row>
    <row r="244" spans="1:14" ht="17" x14ac:dyDescent="0.6">
      <c r="A244" s="25"/>
      <c r="B244" s="25"/>
      <c r="C244" s="25"/>
      <c r="D244" s="25"/>
      <c r="E244" s="25"/>
      <c r="F244" s="25"/>
      <c r="G244" s="19">
        <f t="shared" si="6"/>
        <v>0</v>
      </c>
      <c r="H244" s="25"/>
      <c r="I244" s="26"/>
      <c r="J244" s="20">
        <f t="shared" si="7"/>
        <v>0</v>
      </c>
      <c r="K244" s="25"/>
      <c r="L244" s="25"/>
      <c r="M244" s="19" t="e">
        <f>7/Table1[[#This Row],[Pay Period (days)]]</f>
        <v>#DIV/0!</v>
      </c>
      <c r="N244" s="21" t="e">
        <f>((G244+J244)*M244)/Table1[[#This Row],[Weekly_Working_Hours]]</f>
        <v>#DIV/0!</v>
      </c>
    </row>
    <row r="245" spans="1:14" ht="17" x14ac:dyDescent="0.6">
      <c r="A245" s="25"/>
      <c r="B245" s="25"/>
      <c r="C245" s="25"/>
      <c r="D245" s="25"/>
      <c r="E245" s="25"/>
      <c r="F245" s="25"/>
      <c r="G245" s="19">
        <f t="shared" si="6"/>
        <v>0</v>
      </c>
      <c r="H245" s="25"/>
      <c r="I245" s="26"/>
      <c r="J245" s="20">
        <f t="shared" si="7"/>
        <v>0</v>
      </c>
      <c r="K245" s="25"/>
      <c r="L245" s="25"/>
      <c r="M245" s="19" t="e">
        <f>7/Table1[[#This Row],[Pay Period (days)]]</f>
        <v>#DIV/0!</v>
      </c>
      <c r="N245" s="21" t="e">
        <f>((G245+J245)*M245)/Table1[[#This Row],[Weekly_Working_Hours]]</f>
        <v>#DIV/0!</v>
      </c>
    </row>
    <row r="246" spans="1:14" ht="17" x14ac:dyDescent="0.6">
      <c r="A246" s="25"/>
      <c r="B246" s="25"/>
      <c r="C246" s="25"/>
      <c r="D246" s="25"/>
      <c r="E246" s="25"/>
      <c r="F246" s="25"/>
      <c r="G246" s="19">
        <f t="shared" si="6"/>
        <v>0</v>
      </c>
      <c r="H246" s="25"/>
      <c r="I246" s="26"/>
      <c r="J246" s="20">
        <f t="shared" si="7"/>
        <v>0</v>
      </c>
      <c r="K246" s="25"/>
      <c r="L246" s="25"/>
      <c r="M246" s="19" t="e">
        <f>7/Table1[[#This Row],[Pay Period (days)]]</f>
        <v>#DIV/0!</v>
      </c>
      <c r="N246" s="21" t="e">
        <f>((G246+J246)*M246)/Table1[[#This Row],[Weekly_Working_Hours]]</f>
        <v>#DIV/0!</v>
      </c>
    </row>
    <row r="247" spans="1:14" ht="17" x14ac:dyDescent="0.6">
      <c r="A247" s="25"/>
      <c r="B247" s="25"/>
      <c r="C247" s="25"/>
      <c r="D247" s="25"/>
      <c r="E247" s="25"/>
      <c r="F247" s="25"/>
      <c r="G247" s="19">
        <f t="shared" si="6"/>
        <v>0</v>
      </c>
      <c r="H247" s="25"/>
      <c r="I247" s="26"/>
      <c r="J247" s="20">
        <f t="shared" si="7"/>
        <v>0</v>
      </c>
      <c r="K247" s="25"/>
      <c r="L247" s="25"/>
      <c r="M247" s="19" t="e">
        <f>7/Table1[[#This Row],[Pay Period (days)]]</f>
        <v>#DIV/0!</v>
      </c>
      <c r="N247" s="21" t="e">
        <f>((G247+J247)*M247)/Table1[[#This Row],[Weekly_Working_Hours]]</f>
        <v>#DIV/0!</v>
      </c>
    </row>
    <row r="248" spans="1:14" ht="17" x14ac:dyDescent="0.6">
      <c r="A248" s="25"/>
      <c r="B248" s="25"/>
      <c r="C248" s="25"/>
      <c r="D248" s="25"/>
      <c r="E248" s="25"/>
      <c r="F248" s="25"/>
      <c r="G248" s="19">
        <f t="shared" si="6"/>
        <v>0</v>
      </c>
      <c r="H248" s="25"/>
      <c r="I248" s="26"/>
      <c r="J248" s="20">
        <f t="shared" si="7"/>
        <v>0</v>
      </c>
      <c r="K248" s="25"/>
      <c r="L248" s="25"/>
      <c r="M248" s="19" t="e">
        <f>7/Table1[[#This Row],[Pay Period (days)]]</f>
        <v>#DIV/0!</v>
      </c>
      <c r="N248" s="21" t="e">
        <f>((G248+J248)*M248)/Table1[[#This Row],[Weekly_Working_Hours]]</f>
        <v>#DIV/0!</v>
      </c>
    </row>
    <row r="249" spans="1:14" ht="17" x14ac:dyDescent="0.6">
      <c r="A249" s="25"/>
      <c r="B249" s="25"/>
      <c r="C249" s="25"/>
      <c r="D249" s="25"/>
      <c r="E249" s="25"/>
      <c r="F249" s="25"/>
      <c r="G249" s="19">
        <f t="shared" si="6"/>
        <v>0</v>
      </c>
      <c r="H249" s="25"/>
      <c r="I249" s="26"/>
      <c r="J249" s="20">
        <f t="shared" si="7"/>
        <v>0</v>
      </c>
      <c r="K249" s="25"/>
      <c r="L249" s="25"/>
      <c r="M249" s="19" t="e">
        <f>7/Table1[[#This Row],[Pay Period (days)]]</f>
        <v>#DIV/0!</v>
      </c>
      <c r="N249" s="21" t="e">
        <f>((G249+J249)*M249)/Table1[[#This Row],[Weekly_Working_Hours]]</f>
        <v>#DIV/0!</v>
      </c>
    </row>
    <row r="250" spans="1:14" ht="17" x14ac:dyDescent="0.6">
      <c r="A250" s="25"/>
      <c r="B250" s="25"/>
      <c r="C250" s="25"/>
      <c r="D250" s="25"/>
      <c r="E250" s="25"/>
      <c r="F250" s="25"/>
      <c r="G250" s="19">
        <f t="shared" si="6"/>
        <v>0</v>
      </c>
      <c r="H250" s="25"/>
      <c r="I250" s="26"/>
      <c r="J250" s="20">
        <f t="shared" si="7"/>
        <v>0</v>
      </c>
      <c r="K250" s="25"/>
      <c r="L250" s="25"/>
      <c r="M250" s="19" t="e">
        <f>7/Table1[[#This Row],[Pay Period (days)]]</f>
        <v>#DIV/0!</v>
      </c>
      <c r="N250" s="21" t="e">
        <f>((G250+J250)*M250)/Table1[[#This Row],[Weekly_Working_Hours]]</f>
        <v>#DIV/0!</v>
      </c>
    </row>
  </sheetData>
  <sheetProtection algorithmName="SHA-512" hashValue="fkfuE/4TMEGWRD6Moa3P7cXLmaGr0M8XbVVlHZJBukxNE4mVCbLCdHfAVjFso+qaC2UX2yi0/ZYy8GVte7Zldw==" saltValue="GWKnQi+aPVgPDd4jmsl5MQ==" spinCount="100000" sheet="1" objects="1" scenarios="1" insertRows="0" sort="0" pivotTables="0"/>
  <mergeCells count="3">
    <mergeCell ref="A5:N5"/>
    <mergeCell ref="C1:N3"/>
    <mergeCell ref="A6:N6"/>
  </mergeCells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18F42-D301-4CD5-A8EB-8B345B268B59}">
  <dimension ref="A1:E30"/>
  <sheetViews>
    <sheetView workbookViewId="0">
      <selection activeCell="B24" sqref="B24"/>
    </sheetView>
  </sheetViews>
  <sheetFormatPr defaultRowHeight="14.5" x14ac:dyDescent="0.35"/>
  <cols>
    <col min="2" max="2" width="8.90625" bestFit="1" customWidth="1"/>
    <col min="4" max="4" width="25.26953125" bestFit="1" customWidth="1"/>
    <col min="6" max="6" width="26.26953125" bestFit="1" customWidth="1"/>
  </cols>
  <sheetData>
    <row r="1" spans="1:5" x14ac:dyDescent="0.35">
      <c r="A1" s="1" t="s">
        <v>57</v>
      </c>
    </row>
    <row r="2" spans="1:5" x14ac:dyDescent="0.35">
      <c r="A2" t="s">
        <v>8</v>
      </c>
      <c r="B2">
        <f>COUNTIF(Table1[[#All],[Gender]], "male")</f>
        <v>3</v>
      </c>
    </row>
    <row r="3" spans="1:5" x14ac:dyDescent="0.35">
      <c r="A3" t="s">
        <v>6</v>
      </c>
      <c r="B3">
        <f>COUNTIF(Table1[[#All],[Gender]], "female")</f>
        <v>2</v>
      </c>
    </row>
    <row r="4" spans="1:5" x14ac:dyDescent="0.35">
      <c r="A4" t="s">
        <v>36</v>
      </c>
      <c r="B4">
        <f>SUM(B2:B3)</f>
        <v>5</v>
      </c>
    </row>
    <row r="6" spans="1:5" x14ac:dyDescent="0.35">
      <c r="A6" s="1" t="s">
        <v>37</v>
      </c>
    </row>
    <row r="7" spans="1:5" x14ac:dyDescent="0.35">
      <c r="A7" t="s">
        <v>38</v>
      </c>
      <c r="B7" s="15">
        <f>AVERAGEIFS(Table1[[#All],[Hourly_Pay]], Table1[[#All],[Relevant_Employee_Status]], "full pay relevant", Table1[[#All],[Gender]], "male")</f>
        <v>38.767520805957076</v>
      </c>
    </row>
    <row r="8" spans="1:5" x14ac:dyDescent="0.35">
      <c r="A8" t="s">
        <v>39</v>
      </c>
      <c r="B8" s="15">
        <f>AVERAGEIFS(Table1[[#All],[Hourly_Pay]], Table1[[#All],[Relevant_Employee_Status]], "full pay relevant", Table1[[#All],[Gender]], "female")</f>
        <v>71.287779237844944</v>
      </c>
    </row>
    <row r="9" spans="1:5" x14ac:dyDescent="0.35">
      <c r="A9" t="s">
        <v>40</v>
      </c>
      <c r="B9" s="15" cm="1">
        <f t="array" ref="B9">MEDIAN(IF((Table1[[#All],[Relevant_Employee_Status]]="full pay relevant")*(Table1[[#All],[Gender]]="male"), Table1[[#All],[Hourly_Pay]]))</f>
        <v>36.506241787122207</v>
      </c>
    </row>
    <row r="10" spans="1:5" x14ac:dyDescent="0.35">
      <c r="A10" t="s">
        <v>41</v>
      </c>
      <c r="B10" s="15" cm="1">
        <f t="array" ref="B10">MEDIAN(IF((Table1[[#All],[Relevant_Employee_Status]]="full pay relevant")*(Table1[[#All],[Gender]]="female"), Table1[[#All],[Hourly_Pay]]))</f>
        <v>71.287779237844944</v>
      </c>
    </row>
    <row r="12" spans="1:5" x14ac:dyDescent="0.35">
      <c r="A12" s="1" t="s">
        <v>42</v>
      </c>
      <c r="B12" t="s">
        <v>68</v>
      </c>
    </row>
    <row r="13" spans="1:5" x14ac:dyDescent="0.35">
      <c r="A13" t="s">
        <v>43</v>
      </c>
      <c r="B13" s="16">
        <f>(B7-B8)/B7</f>
        <v>-0.83885318833415712</v>
      </c>
      <c r="D13" s="9" t="s">
        <v>58</v>
      </c>
      <c r="E13" s="10">
        <f>B13</f>
        <v>-0.83885318833415712</v>
      </c>
    </row>
    <row r="14" spans="1:5" x14ac:dyDescent="0.35">
      <c r="A14" t="s">
        <v>44</v>
      </c>
      <c r="B14" s="16">
        <f>((B9-B10)/B9)</f>
        <v>-0.95275590551181122</v>
      </c>
      <c r="D14" s="9" t="s">
        <v>59</v>
      </c>
      <c r="E14" s="10">
        <f>B14</f>
        <v>-0.95275590551181122</v>
      </c>
    </row>
    <row r="16" spans="1:5" x14ac:dyDescent="0.35">
      <c r="A16" s="1" t="s">
        <v>46</v>
      </c>
    </row>
    <row r="17" spans="1:5" x14ac:dyDescent="0.35">
      <c r="A17" t="s">
        <v>60</v>
      </c>
    </row>
    <row r="19" spans="1:5" x14ac:dyDescent="0.35">
      <c r="A19" s="1" t="s">
        <v>19</v>
      </c>
      <c r="B19" t="s">
        <v>12</v>
      </c>
      <c r="C19" t="s">
        <v>13</v>
      </c>
    </row>
    <row r="20" spans="1:5" x14ac:dyDescent="0.35">
      <c r="A20" t="s">
        <v>47</v>
      </c>
      <c r="B20" s="8">
        <f xml:space="preserve"> (COUNTIFS(Table1[[#All],[Gender]], "Male", Table1[[#All],[Bonus]], "&gt;0") / COUNTIF(Table1[[#All],[Gender]], "Male"))</f>
        <v>0.66666666666666663</v>
      </c>
      <c r="C20" s="8">
        <f xml:space="preserve"> (COUNTIFS(Table1[[#All],[Gender]], "feMale", Table1[[#All],[Bonus]], "=0") / COUNTIF(Table1[[#All],[Gender]], "feMale")) * 100</f>
        <v>0</v>
      </c>
    </row>
    <row r="21" spans="1:5" x14ac:dyDescent="0.35">
      <c r="A21" t="s">
        <v>48</v>
      </c>
      <c r="B21" s="8">
        <f xml:space="preserve"> (COUNTIFS(Table1[[#All],[Gender]], "feMale", Table1[[#All],[Bonus]], "&gt;0") / COUNTIF(Table1[[#All],[Gender]], "feMale"))</f>
        <v>1</v>
      </c>
      <c r="C21" s="8">
        <f xml:space="preserve"> (COUNTIFS(Table1[[#All],[Gender]], "feMale", Table1[[#All],[Bonus]], "=0") / COUNTIF(Table1[[#All],[Gender]], "feMale"))</f>
        <v>0</v>
      </c>
    </row>
    <row r="23" spans="1:5" x14ac:dyDescent="0.35">
      <c r="A23" t="s">
        <v>52</v>
      </c>
      <c r="B23" s="17">
        <f>AVERAGEIFS(Table1[[#All],[Bonus]], Table1[[#All],[Gender]], "Male", Table1[[#All],[Bonus]], "&gt;0")</f>
        <v>1625</v>
      </c>
    </row>
    <row r="24" spans="1:5" x14ac:dyDescent="0.35">
      <c r="A24" t="s">
        <v>53</v>
      </c>
      <c r="B24" s="17">
        <f>AVERAGEIFS(Table1[[#All],[Bonus]], Table1[[#All],[Gender]], "feMale", Table1[[#All],[Bonus]], "&gt;0")</f>
        <v>1500</v>
      </c>
    </row>
    <row r="25" spans="1:5" x14ac:dyDescent="0.35">
      <c r="A25" t="s">
        <v>51</v>
      </c>
      <c r="B25" s="17" cm="1">
        <f t="array" ref="B25">MEDIAN(IF((Table1[[#All],[Gender]]="Male")*(Table1[[#All],[Bonus]]&gt;0), Table1[[#All],[Bonus]]))</f>
        <v>1625</v>
      </c>
    </row>
    <row r="26" spans="1:5" x14ac:dyDescent="0.35">
      <c r="A26" t="s">
        <v>54</v>
      </c>
      <c r="B26" s="17" cm="1">
        <f t="array" ref="B26">MEDIAN(IF((Table1[[#All],[Gender]]="feMale")*(Table1[[#All],[Bonus]]&gt;0), Table1[[#All],[Bonus]]))</f>
        <v>1500</v>
      </c>
    </row>
    <row r="28" spans="1:5" x14ac:dyDescent="0.35">
      <c r="A28" s="1" t="s">
        <v>49</v>
      </c>
      <c r="B28" t="s">
        <v>45</v>
      </c>
    </row>
    <row r="29" spans="1:5" x14ac:dyDescent="0.35">
      <c r="A29" t="s">
        <v>50</v>
      </c>
      <c r="B29" s="16">
        <f>((B23-B24)/B23)</f>
        <v>7.6923076923076927E-2</v>
      </c>
      <c r="D29" s="9" t="s">
        <v>61</v>
      </c>
      <c r="E29" s="10">
        <f>B29</f>
        <v>7.6923076923076927E-2</v>
      </c>
    </row>
    <row r="30" spans="1:5" x14ac:dyDescent="0.35">
      <c r="A30" t="s">
        <v>55</v>
      </c>
      <c r="B30" s="16">
        <f>((B25-B26)/B25)</f>
        <v>7.6923076923076927E-2</v>
      </c>
      <c r="D30" s="9" t="s">
        <v>62</v>
      </c>
      <c r="E30" s="10">
        <f>B30</f>
        <v>7.6923076923076927E-2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B2733-28F2-4302-848A-903303D44209}">
  <dimension ref="A1:A33"/>
  <sheetViews>
    <sheetView workbookViewId="0">
      <selection activeCell="A34" sqref="A34"/>
    </sheetView>
  </sheetViews>
  <sheetFormatPr defaultRowHeight="14.5" x14ac:dyDescent="0.35"/>
  <cols>
    <col min="1" max="1" width="201.7265625" bestFit="1" customWidth="1"/>
  </cols>
  <sheetData>
    <row r="1" spans="1:1" x14ac:dyDescent="0.35">
      <c r="A1" s="1" t="s">
        <v>28</v>
      </c>
    </row>
    <row r="2" spans="1:1" x14ac:dyDescent="0.35">
      <c r="A2" t="s">
        <v>27</v>
      </c>
    </row>
    <row r="4" spans="1:1" x14ac:dyDescent="0.35">
      <c r="A4" s="1" t="s">
        <v>20</v>
      </c>
    </row>
    <row r="5" spans="1:1" x14ac:dyDescent="0.35">
      <c r="A5" s="2" t="s">
        <v>29</v>
      </c>
    </row>
    <row r="6" spans="1:1" x14ac:dyDescent="0.35">
      <c r="A6" s="1" t="s">
        <v>0</v>
      </c>
    </row>
    <row r="7" spans="1:1" x14ac:dyDescent="0.35">
      <c r="A7" t="s">
        <v>30</v>
      </c>
    </row>
    <row r="8" spans="1:1" x14ac:dyDescent="0.35">
      <c r="A8" s="1" t="s">
        <v>1</v>
      </c>
    </row>
    <row r="9" spans="1:1" x14ac:dyDescent="0.35">
      <c r="A9" t="s">
        <v>33</v>
      </c>
    </row>
    <row r="10" spans="1:1" x14ac:dyDescent="0.35">
      <c r="A10" s="1" t="s">
        <v>3</v>
      </c>
    </row>
    <row r="11" spans="1:1" x14ac:dyDescent="0.35">
      <c r="A11" t="s">
        <v>31</v>
      </c>
    </row>
    <row r="12" spans="1:1" x14ac:dyDescent="0.35">
      <c r="A12" s="1" t="s">
        <v>15</v>
      </c>
    </row>
    <row r="13" spans="1:1" x14ac:dyDescent="0.35">
      <c r="A13" t="s">
        <v>64</v>
      </c>
    </row>
    <row r="14" spans="1:1" x14ac:dyDescent="0.35">
      <c r="A14" s="1" t="s">
        <v>16</v>
      </c>
    </row>
    <row r="15" spans="1:1" x14ac:dyDescent="0.35">
      <c r="A15" s="12" t="s">
        <v>63</v>
      </c>
    </row>
    <row r="16" spans="1:1" x14ac:dyDescent="0.35">
      <c r="A16" s="1" t="s">
        <v>11</v>
      </c>
    </row>
    <row r="17" spans="1:1" x14ac:dyDescent="0.35">
      <c r="A17" s="2" t="s">
        <v>32</v>
      </c>
    </row>
    <row r="18" spans="1:1" x14ac:dyDescent="0.35">
      <c r="A18" s="1" t="s">
        <v>2</v>
      </c>
    </row>
    <row r="19" spans="1:1" x14ac:dyDescent="0.35">
      <c r="A19" s="2" t="s">
        <v>21</v>
      </c>
    </row>
    <row r="20" spans="1:1" x14ac:dyDescent="0.35">
      <c r="A20" s="1" t="s">
        <v>10</v>
      </c>
    </row>
    <row r="21" spans="1:1" ht="30" customHeight="1" x14ac:dyDescent="0.35">
      <c r="A21" s="2" t="s">
        <v>22</v>
      </c>
    </row>
    <row r="22" spans="1:1" x14ac:dyDescent="0.35">
      <c r="A22" s="1" t="s">
        <v>25</v>
      </c>
    </row>
    <row r="23" spans="1:1" x14ac:dyDescent="0.35">
      <c r="A23" t="s">
        <v>23</v>
      </c>
    </row>
    <row r="24" spans="1:1" x14ac:dyDescent="0.35">
      <c r="A24" s="1" t="s">
        <v>19</v>
      </c>
    </row>
    <row r="25" spans="1:1" x14ac:dyDescent="0.35">
      <c r="A25" t="s">
        <v>21</v>
      </c>
    </row>
    <row r="26" spans="1:1" x14ac:dyDescent="0.35">
      <c r="A26" s="1" t="s">
        <v>4</v>
      </c>
    </row>
    <row r="27" spans="1:1" x14ac:dyDescent="0.35">
      <c r="A27" t="s">
        <v>24</v>
      </c>
    </row>
    <row r="28" spans="1:1" s="13" customFormat="1" x14ac:dyDescent="0.35">
      <c r="A28" s="13" t="s">
        <v>65</v>
      </c>
    </row>
    <row r="29" spans="1:1" s="14" customFormat="1" x14ac:dyDescent="0.35">
      <c r="A29" s="14" t="s">
        <v>69</v>
      </c>
    </row>
    <row r="30" spans="1:1" x14ac:dyDescent="0.35">
      <c r="A30" s="1" t="s">
        <v>18</v>
      </c>
    </row>
    <row r="31" spans="1:1" x14ac:dyDescent="0.35">
      <c r="A31" t="s">
        <v>21</v>
      </c>
    </row>
    <row r="32" spans="1:1" x14ac:dyDescent="0.35">
      <c r="A32" s="1" t="s">
        <v>5</v>
      </c>
    </row>
    <row r="33" spans="1:1" x14ac:dyDescent="0.35">
      <c r="A33" t="s">
        <v>21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4050d06-9c27-4ee3-9c1c-77bafa0bb2ab">
      <Terms xmlns="http://schemas.microsoft.com/office/infopath/2007/PartnerControls"/>
    </lcf76f155ced4ddcb4097134ff3c332f>
    <TaxCatchAll xmlns="53f9caab-7da0-41ac-8c34-db5df9561fa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4AEB6BDDBAC04284C1CBCC7240B823" ma:contentTypeVersion="18" ma:contentTypeDescription="Create a new document." ma:contentTypeScope="" ma:versionID="ac57955198247facff11d7184723d991">
  <xsd:schema xmlns:xsd="http://www.w3.org/2001/XMLSchema" xmlns:xs="http://www.w3.org/2001/XMLSchema" xmlns:p="http://schemas.microsoft.com/office/2006/metadata/properties" xmlns:ns2="24050d06-9c27-4ee3-9c1c-77bafa0bb2ab" xmlns:ns3="53f9caab-7da0-41ac-8c34-db5df9561fad" targetNamespace="http://schemas.microsoft.com/office/2006/metadata/properties" ma:root="true" ma:fieldsID="0270df59050ecc71dc8be10821030113" ns2:_="" ns3:_="">
    <xsd:import namespace="24050d06-9c27-4ee3-9c1c-77bafa0bb2ab"/>
    <xsd:import namespace="53f9caab-7da0-41ac-8c34-db5df9561f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50d06-9c27-4ee3-9c1c-77bafa0bb2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344979e1-bafe-461e-85bb-9c65c50464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f9caab-7da0-41ac-8c34-db5df9561fa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45890b1-6270-4396-bff8-8de2a8a27133}" ma:internalName="TaxCatchAll" ma:showField="CatchAllData" ma:web="53f9caab-7da0-41ac-8c34-db5df9561f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F02B27-D7B0-482B-AC41-9D38570926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E489CFB-D0D1-4A01-993A-41E80FC7DB96}">
  <ds:schemaRefs>
    <ds:schemaRef ds:uri="http://schemas.microsoft.com/office/2006/metadata/properties"/>
    <ds:schemaRef ds:uri="http://schemas.microsoft.com/office/infopath/2007/PartnerControls"/>
    <ds:schemaRef ds:uri="24050d06-9c27-4ee3-9c1c-77bafa0bb2ab"/>
    <ds:schemaRef ds:uri="53f9caab-7da0-41ac-8c34-db5df9561fad"/>
  </ds:schemaRefs>
</ds:datastoreItem>
</file>

<file path=customXml/itemProps3.xml><?xml version="1.0" encoding="utf-8"?>
<ds:datastoreItem xmlns:ds="http://schemas.openxmlformats.org/officeDocument/2006/customXml" ds:itemID="{C8FC8D90-75EA-403D-8BDB-4FF48A2B91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50d06-9c27-4ee3-9c1c-77bafa0bb2ab"/>
    <ds:schemaRef ds:uri="53f9caab-7da0-41ac-8c34-db5df9561f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Calculator</vt:lpstr>
      <vt:lpstr>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 Winspear</dc:creator>
  <cp:lastModifiedBy>Jenny  Winspear</cp:lastModifiedBy>
  <dcterms:created xsi:type="dcterms:W3CDTF">2025-02-13T09:58:49Z</dcterms:created>
  <dcterms:modified xsi:type="dcterms:W3CDTF">2025-10-31T16:18:53Z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0x010100CC4AEB6BDDBAC04284C1CBCC7240B823</vt:lpwstr>
  </property>
  <property fmtid="{D5CDD505-2E9C-101B-9397-08002B2CF9AE}" pid="3" name="MediaServiceImageTags">
    <vt:lpwstr/>
  </property>
</Properties>
</file>